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ppg\Desktop\Scanz\"/>
    </mc:Choice>
  </mc:AlternateContent>
  <xr:revisionPtr revIDLastSave="0" documentId="8_{0E72BA53-02FC-4841-B799-FBDBC8B0EB58}" xr6:coauthVersionLast="47" xr6:coauthVersionMax="47" xr10:uidLastSave="{00000000-0000-0000-0000-000000000000}"/>
  <bookViews>
    <workbookView xWindow="1905" yWindow="1800" windowWidth="21600" windowHeight="17400" activeTab="2" xr2:uid="{593EDB6E-16A8-4277-A614-C3451E8C92E5}"/>
  </bookViews>
  <sheets>
    <sheet name="01" sheetId="1" r:id="rId1"/>
    <sheet name="05" sheetId="2" r:id="rId2"/>
    <sheet name="06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9" i="1" l="1"/>
  <c r="I156" i="1"/>
  <c r="I152" i="1"/>
  <c r="I143" i="1"/>
  <c r="I137" i="1"/>
  <c r="I132" i="1"/>
  <c r="I125" i="1"/>
  <c r="I160" i="1" s="1"/>
  <c r="I85" i="1"/>
  <c r="I74" i="1"/>
  <c r="I86" i="1" s="1"/>
  <c r="I26" i="1"/>
  <c r="P26" i="3"/>
  <c r="P24" i="3"/>
  <c r="P17" i="3"/>
  <c r="P14" i="3"/>
  <c r="O14" i="3"/>
  <c r="O17" i="3" s="1"/>
  <c r="O12" i="2"/>
  <c r="O15" i="2" s="1"/>
  <c r="O25" i="2" s="1"/>
  <c r="O23" i="2" s="1"/>
  <c r="H160" i="1"/>
  <c r="H159" i="1"/>
  <c r="H156" i="1"/>
  <c r="H152" i="1"/>
  <c r="H143" i="1"/>
  <c r="H137" i="1"/>
  <c r="H132" i="1"/>
  <c r="H125" i="1"/>
  <c r="G125" i="1"/>
  <c r="G132" i="1"/>
  <c r="G137" i="1"/>
  <c r="G143" i="1"/>
  <c r="H26" i="1"/>
  <c r="H29" i="1" s="1"/>
  <c r="H85" i="1"/>
  <c r="H86" i="1" s="1"/>
  <c r="H74" i="1"/>
  <c r="N24" i="3"/>
  <c r="N26" i="3"/>
  <c r="N12" i="2"/>
  <c r="N15" i="2"/>
  <c r="N25" i="2" s="1"/>
  <c r="N23" i="2" s="1"/>
  <c r="N14" i="3"/>
  <c r="F14" i="3"/>
  <c r="C14" i="3"/>
  <c r="B24" i="3"/>
  <c r="B14" i="3"/>
  <c r="B25" i="2"/>
  <c r="O26" i="3" l="1"/>
  <c r="O24" i="3"/>
  <c r="F25" i="2"/>
  <c r="C25" i="2"/>
  <c r="F12" i="2"/>
  <c r="F15" i="2" s="1"/>
  <c r="C12" i="2"/>
  <c r="C15" i="2" s="1"/>
  <c r="B15" i="2"/>
  <c r="F26" i="3"/>
  <c r="B26" i="3"/>
  <c r="N17" i="3"/>
  <c r="F17" i="3"/>
  <c r="C17" i="3"/>
  <c r="C24" i="3" s="1"/>
  <c r="C26" i="3" s="1"/>
  <c r="B17" i="3"/>
  <c r="G159" i="1" l="1"/>
  <c r="G156" i="1"/>
  <c r="G152" i="1"/>
  <c r="D159" i="1"/>
  <c r="D156" i="1"/>
  <c r="D152" i="1"/>
  <c r="D143" i="1"/>
  <c r="D160" i="1" s="1"/>
  <c r="D137" i="1"/>
  <c r="D132" i="1"/>
  <c r="D125" i="1"/>
  <c r="C159" i="1"/>
  <c r="C156" i="1"/>
  <c r="C152" i="1"/>
  <c r="C143" i="1"/>
  <c r="C137" i="1"/>
  <c r="C132" i="1"/>
  <c r="C125" i="1"/>
  <c r="C160" i="1" s="1"/>
  <c r="B159" i="1"/>
  <c r="B156" i="1"/>
  <c r="B152" i="1"/>
  <c r="B143" i="1"/>
  <c r="B137" i="1"/>
  <c r="B132" i="1"/>
  <c r="B125" i="1"/>
  <c r="G85" i="1"/>
  <c r="D85" i="1"/>
  <c r="C85" i="1"/>
  <c r="B85" i="1"/>
  <c r="B160" i="1" l="1"/>
  <c r="G160" i="1"/>
  <c r="G43" i="1" s="1"/>
  <c r="C46" i="1"/>
  <c r="B46" i="1"/>
  <c r="G74" i="1"/>
  <c r="G86" i="1" s="1"/>
  <c r="G42" i="1" s="1"/>
  <c r="D74" i="1"/>
  <c r="D86" i="1" s="1"/>
  <c r="C74" i="1"/>
  <c r="C86" i="1" s="1"/>
  <c r="B74" i="1"/>
  <c r="B86" i="1" s="1"/>
  <c r="I46" i="1"/>
  <c r="D46" i="1"/>
  <c r="G26" i="1" l="1"/>
  <c r="G29" i="1" s="1"/>
  <c r="G41" i="1" s="1"/>
  <c r="D26" i="1"/>
  <c r="D29" i="1" s="1"/>
  <c r="C26" i="1"/>
  <c r="C29" i="1" s="1"/>
  <c r="B26" i="1"/>
  <c r="B29" i="1" s="1"/>
  <c r="G46" i="1" l="1"/>
</calcChain>
</file>

<file path=xl/sharedStrings.xml><?xml version="1.0" encoding="utf-8"?>
<sst xmlns="http://schemas.openxmlformats.org/spreadsheetml/2006/main" count="319" uniqueCount="183">
  <si>
    <t>FORM</t>
  </si>
  <si>
    <t>LB-20</t>
  </si>
  <si>
    <t>RESOURCES</t>
  </si>
  <si>
    <t>General Fund</t>
  </si>
  <si>
    <t>(Fund)</t>
  </si>
  <si>
    <t>(Name of Municipal Corporation)</t>
  </si>
  <si>
    <t>Historical Data</t>
  </si>
  <si>
    <t>Actual</t>
  </si>
  <si>
    <t>Proposed By
Budget Officer</t>
  </si>
  <si>
    <t>Approved By
Budget Committee</t>
  </si>
  <si>
    <t>Adopted By
Governing Body</t>
  </si>
  <si>
    <t>Second Preceding
Year 2023-24</t>
  </si>
  <si>
    <t>Adopted Budget
This Year
2025-2026</t>
  </si>
  <si>
    <t>Net working capital (accrual basis)</t>
  </si>
  <si>
    <t>Transferred IN, from other funds</t>
  </si>
  <si>
    <t xml:space="preserve"> OTHER RESOURCES</t>
  </si>
  <si>
    <t>Total resources, except taxes to be levied</t>
  </si>
  <si>
    <t>Taxes collected in year levied</t>
  </si>
  <si>
    <t>TOTAL RESOURCES</t>
  </si>
  <si>
    <t>150-504-020 (rev 11-16)</t>
  </si>
  <si>
    <t>*The balance of cash, cash equivalents and investments in the fund at the beginning of the budget year</t>
  </si>
  <si>
    <t>Nehalem Bay Wastewater Agency</t>
  </si>
  <si>
    <t>01-4002 Previously levied taxes estimated to be received</t>
  </si>
  <si>
    <t>01-4003 Interest</t>
  </si>
  <si>
    <t>01-4004 County Land Sales</t>
  </si>
  <si>
    <t>01-4006 User Fees</t>
  </si>
  <si>
    <t>01-4007 RV Dump Site Fees</t>
  </si>
  <si>
    <t>01-4010 Lab Tests</t>
  </si>
  <si>
    <t>01-4011 Grant Revenue</t>
  </si>
  <si>
    <t>01-4020 Miscellaneous Revenue</t>
  </si>
  <si>
    <t>01-4021 Nehalem Point Maintenance Fees</t>
  </si>
  <si>
    <t>01-4022 Lien Request Fees</t>
  </si>
  <si>
    <t>01-4024 Sales of Surplus Assets</t>
  </si>
  <si>
    <t>01-4023 Machine/Labor Rental;Sewer Saddles</t>
  </si>
  <si>
    <t>01-4008 Permit/Inspection;DEQ Plan Submission</t>
  </si>
  <si>
    <t>REQUIREMENTS SUMMARY</t>
  </si>
  <si>
    <t>LB-30</t>
  </si>
  <si>
    <t>(name of fund)</t>
  </si>
  <si>
    <t>(name of Municipal Corporation)</t>
  </si>
  <si>
    <t>Adopted Budget</t>
  </si>
  <si>
    <t>Second Preceding</t>
  </si>
  <si>
    <t>First Preceding</t>
  </si>
  <si>
    <t>This Year</t>
  </si>
  <si>
    <t>Proposed By</t>
  </si>
  <si>
    <t>Approved By</t>
  </si>
  <si>
    <t>Adopted By</t>
  </si>
  <si>
    <t>2025-26</t>
  </si>
  <si>
    <t>Budget Officer</t>
  </si>
  <si>
    <t>Budget Committee</t>
  </si>
  <si>
    <t>Governing Body</t>
  </si>
  <si>
    <t>TOTAL PERSONNEL SERVICES</t>
  </si>
  <si>
    <t>Total Full-Time Equivalent (FTE)</t>
  </si>
  <si>
    <t>MATERIALS AND SERVICES</t>
  </si>
  <si>
    <t>TOTAL MATERIALS AND SERVICES</t>
  </si>
  <si>
    <t>150-504-030  (Rev 05-27-21)</t>
  </si>
  <si>
    <r>
      <t xml:space="preserve">01-4100 Available cash on hand* (cash basis) </t>
    </r>
    <r>
      <rPr>
        <b/>
        <sz val="9"/>
        <rFont val="Gill Sans MT"/>
        <family val="2"/>
      </rPr>
      <t>or</t>
    </r>
  </si>
  <si>
    <t>01-4001 Taxes estimated to be received</t>
  </si>
  <si>
    <t>01-5996 Transfer to Improvement &amp; Replacement Fund</t>
  </si>
  <si>
    <t>01-5997 Transfer to System Development Fund</t>
  </si>
  <si>
    <t>01-5900 Contingency</t>
  </si>
  <si>
    <t>Personnel Services Total</t>
  </si>
  <si>
    <t>Material and Services Total</t>
  </si>
  <si>
    <t>01-5998 Unappropriated Ending Fund Balance</t>
  </si>
  <si>
    <t>Audited Balance</t>
  </si>
  <si>
    <t>REQUIREMENTS</t>
  </si>
  <si>
    <t>01-5006 General Manager</t>
  </si>
  <si>
    <t>01-5007 Operations Manager</t>
  </si>
  <si>
    <t>01-5008 Paid Overtime</t>
  </si>
  <si>
    <t>01-5010 System Worker II</t>
  </si>
  <si>
    <t>01-5011 Technician</t>
  </si>
  <si>
    <t>01-5012 System Worker II</t>
  </si>
  <si>
    <t>01-5013 Executive Assistant</t>
  </si>
  <si>
    <t>01-5014 Office Assistant</t>
  </si>
  <si>
    <t>01-5015 Wastewater Mechanic</t>
  </si>
  <si>
    <t>01-5016 Technician</t>
  </si>
  <si>
    <t>TOTAL SALARIES</t>
  </si>
  <si>
    <t>01-5101 Unemployment Tax</t>
  </si>
  <si>
    <t>01-5102 Health &amp; Welfare Insurance</t>
  </si>
  <si>
    <t>01-5103 FICA/Social Security</t>
  </si>
  <si>
    <t>01-5104 Worker's Compensation</t>
  </si>
  <si>
    <t>01-5105 PERS</t>
  </si>
  <si>
    <t>01-5109 Health Insurance Reserve</t>
  </si>
  <si>
    <t>01-5110 Retiree Health Insurance Benefit</t>
  </si>
  <si>
    <t>01-5115 Medicare Tax</t>
  </si>
  <si>
    <t>PERSONNEL SERVICES - SALARIES</t>
  </si>
  <si>
    <t>PERSONNEL SERVICES - PAYROLL EXPENSES</t>
  </si>
  <si>
    <t>TOTAL PAYROLL EXPENSES</t>
  </si>
  <si>
    <t>Budget for Next Year  2026-27</t>
  </si>
  <si>
    <t>First Preceding
Year 2024-25</t>
  </si>
  <si>
    <t>Budget For Next Year 2026-27</t>
  </si>
  <si>
    <t>Year 2023-24</t>
  </si>
  <si>
    <t>Year 2024-25</t>
  </si>
  <si>
    <t>01-5201 Electricity</t>
  </si>
  <si>
    <t>01-5202 Water</t>
  </si>
  <si>
    <t>01-5203 Garbage</t>
  </si>
  <si>
    <t>01-5204 Phone &amp; Internet</t>
  </si>
  <si>
    <t>01-5206 Propane</t>
  </si>
  <si>
    <t>TOTAL UTILITIES</t>
  </si>
  <si>
    <t>01-5303 Legal Notices/Elections</t>
  </si>
  <si>
    <t>01-5304 Travel Expenses/Mileage</t>
  </si>
  <si>
    <t>01-5306 Permits/Licenses</t>
  </si>
  <si>
    <t>01-5307 Bank Fees</t>
  </si>
  <si>
    <t>01-5309 IT Software &amp; Hardware</t>
  </si>
  <si>
    <t>TOTAL REQUIREMENTS</t>
  </si>
  <si>
    <t>REQUIREMENTS FOR                                  
PERSONNEL EXPENSES</t>
  </si>
  <si>
    <t>01-5401 Office Supplies</t>
  </si>
  <si>
    <t>01-5402 Professional Clothing</t>
  </si>
  <si>
    <t>01-5403 Safety Supplies/First Aid</t>
  </si>
  <si>
    <t>01-5404 Postage</t>
  </si>
  <si>
    <t>01-5501 Legal Services</t>
  </si>
  <si>
    <t>01-5502 Audit Services</t>
  </si>
  <si>
    <t>01-5505 Survey &amp; Engineering</t>
  </si>
  <si>
    <t>01-5506 Contract Services</t>
  </si>
  <si>
    <t>01-5508 Grant Expenses</t>
  </si>
  <si>
    <t>TOTAL OUTSIDE SERVICES</t>
  </si>
  <si>
    <t>REQUIREMENTS FOR
MATERIALS AND SERVICES</t>
  </si>
  <si>
    <t>01-5601 Vehicle &amp; Fuel</t>
  </si>
  <si>
    <t>01-5603 Building &amp; Grounds</t>
  </si>
  <si>
    <t>01-5605 Collection System</t>
  </si>
  <si>
    <t>01-5606 Lift Stations</t>
  </si>
  <si>
    <t>01-5607 Treatment Plant</t>
  </si>
  <si>
    <t>01-5609 Laboratory Supplies</t>
  </si>
  <si>
    <t>01-5610 Lagoon Chemicals</t>
  </si>
  <si>
    <t>01-5611 Disaster Preparedness</t>
  </si>
  <si>
    <t>TOTAL MAINTENANCE &amp; REPAIRS</t>
  </si>
  <si>
    <t>01-5701 Board Misc</t>
  </si>
  <si>
    <t>01-5704 Board Schools &amp; Training</t>
  </si>
  <si>
    <t>01-5302 Schools &amp; Training</t>
  </si>
  <si>
    <t>01-5702 Board Travel Expenses/Mileage</t>
  </si>
  <si>
    <t>TOTAL BOARD OF DIRECTORS</t>
  </si>
  <si>
    <r>
      <t>REQUIREMENTS DESCRIPTION</t>
    </r>
    <r>
      <rPr>
        <sz val="9"/>
        <rFont val="Gill Sans MT"/>
        <family val="2"/>
      </rPr>
      <t xml:space="preserve">
</t>
    </r>
  </si>
  <si>
    <r>
      <t>RESOURCES DESCRIPTION</t>
    </r>
    <r>
      <rPr>
        <sz val="9"/>
        <rFont val="Gill Sans MT"/>
        <family val="2"/>
      </rPr>
      <t xml:space="preserve">
</t>
    </r>
  </si>
  <si>
    <t>01-5801 Liability Insurance</t>
  </si>
  <si>
    <t>01-5802 Claims Deductible</t>
  </si>
  <si>
    <t>TOTAL INSURANCE</t>
  </si>
  <si>
    <t>TOTAL ADMINISTRATIVE</t>
  </si>
  <si>
    <t>TOTAL OFFICE</t>
  </si>
  <si>
    <t>Reserve Fund Resources and Requirements</t>
  </si>
  <si>
    <t>This fund is authorized and established by 
Resolution 2018-01 on March 21, 2018 for the 
purpose of funding capital expenditures.</t>
  </si>
  <si>
    <t>Improvement &amp; Replacement Fund</t>
  </si>
  <si>
    <t>Historical data</t>
  </si>
  <si>
    <t>Description resources and requirements</t>
  </si>
  <si>
    <t>Adopted</t>
  </si>
  <si>
    <t>2023-24</t>
  </si>
  <si>
    <t>2024-25</t>
  </si>
  <si>
    <t>Proposed</t>
  </si>
  <si>
    <t>Approved</t>
  </si>
  <si>
    <t>Resources</t>
  </si>
  <si>
    <t>Cash on hand* (cash basis), or</t>
  </si>
  <si>
    <t>Working Capital (accrual basis)</t>
  </si>
  <si>
    <t>Previously levied taxes estimated to be received</t>
  </si>
  <si>
    <t>Interest</t>
  </si>
  <si>
    <t>Transferred in from other funds</t>
  </si>
  <si>
    <t>Taxes estimated to be received</t>
  </si>
  <si>
    <t>Total resources</t>
  </si>
  <si>
    <t>Requirements**</t>
  </si>
  <si>
    <t>Org unit</t>
  </si>
  <si>
    <t>Object
class</t>
  </si>
  <si>
    <t>Detail</t>
  </si>
  <si>
    <t>05</t>
  </si>
  <si>
    <t>Vehicles</t>
  </si>
  <si>
    <t>Equipment</t>
  </si>
  <si>
    <t>State/Federal Compliance</t>
  </si>
  <si>
    <t>Building Improvements</t>
  </si>
  <si>
    <t>Ending balance (prior years)</t>
  </si>
  <si>
    <t>Unappropriated ending fund balance</t>
  </si>
  <si>
    <t>Total requirements</t>
  </si>
  <si>
    <t>150-504-011
 (Rev. 11-16)</t>
  </si>
  <si>
    <t>*The balance of cash, cash equivalents and investments in the fund at the beginning of the budget year.</t>
  </si>
  <si>
    <t>**List requirements by organizational unit or program, activity, object classification, then expenditure detail. If the requirement is “not allocated”, then list by object classification and expenditure detail.</t>
  </si>
  <si>
    <t>System Development Fund</t>
  </si>
  <si>
    <t>06</t>
  </si>
  <si>
    <t>Treatment Plant Improvements</t>
  </si>
  <si>
    <t>Outside Service</t>
  </si>
  <si>
    <t>Collection System Improvements</t>
  </si>
  <si>
    <t>FORM
LB-11</t>
  </si>
  <si>
    <r>
      <t xml:space="preserve">Year this reserve fund will be reviewed to be continued or abolished. 
Date can’t be more than 10 years after establishment. 
 </t>
    </r>
    <r>
      <rPr>
        <b/>
        <sz val="9"/>
        <rFont val="Gill Sans MT"/>
        <family val="2"/>
      </rPr>
      <t>Review year: 2028</t>
    </r>
  </si>
  <si>
    <t>2026-2027</t>
  </si>
  <si>
    <t>2026-27</t>
  </si>
  <si>
    <t>-</t>
  </si>
  <si>
    <r>
      <t xml:space="preserve">Year this reserve fund will be reviewed to be continued or abolished. 
Date can’t be more than 10 years after establishment.
</t>
    </r>
    <r>
      <rPr>
        <b/>
        <sz val="9"/>
        <rFont val="Gill Sans MT"/>
        <family val="2"/>
      </rPr>
      <t>Review year: 2034</t>
    </r>
  </si>
  <si>
    <t>System Development Charge</t>
  </si>
  <si>
    <t>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</si>
</sst>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Gill Sans MT"/>
      <family val="2"/>
    </font>
    <font>
      <b/>
      <sz val="9"/>
      <name val="Gill Sans MT"/>
      <family val="2"/>
    </font>
    <font>
      <sz val="9"/>
      <color theme="1"/>
      <name val="Gill Sans MT"/>
      <family val="2"/>
    </font>
    <font>
      <sz val="9"/>
      <color rgb="FF000000"/>
      <name val="Gill Sans MT"/>
      <family val="2"/>
    </font>
    <font>
      <b/>
      <sz val="9"/>
      <color rgb="FF000000"/>
      <name val="Gill Sans MT"/>
      <family val="2"/>
    </font>
    <font>
      <b/>
      <sz val="9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lightGray"/>
    </fill>
    <fill>
      <patternFill patternType="solid">
        <fgColor rgb="FFBCBEC0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</cellStyleXfs>
  <cellXfs count="333">
    <xf numFmtId="0" fontId="0" fillId="0" borderId="0" xfId="0"/>
    <xf numFmtId="0" fontId="5" fillId="0" borderId="3" xfId="2" applyFont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vertical="center"/>
    </xf>
    <xf numFmtId="0" fontId="4" fillId="0" borderId="3" xfId="2" applyFont="1" applyBorder="1" applyAlignment="1">
      <alignment horizontal="left" vertical="center" readingOrder="1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1" xfId="3" applyFont="1" applyBorder="1" applyAlignment="1">
      <alignment horizontal="centerContinuous" vertical="center"/>
    </xf>
    <xf numFmtId="3" fontId="4" fillId="3" borderId="3" xfId="2" applyNumberFormat="1" applyFont="1" applyFill="1" applyBorder="1" applyAlignment="1">
      <alignment horizontal="center" vertical="center"/>
    </xf>
    <xf numFmtId="4" fontId="4" fillId="3" borderId="6" xfId="2" applyNumberFormat="1" applyFont="1" applyFill="1" applyBorder="1" applyAlignment="1">
      <alignment horizontal="center" vertical="center"/>
    </xf>
    <xf numFmtId="4" fontId="4" fillId="3" borderId="7" xfId="2" applyNumberFormat="1" applyFont="1" applyFill="1" applyBorder="1" applyAlignment="1">
      <alignment horizontal="center" vertical="center"/>
    </xf>
    <xf numFmtId="4" fontId="4" fillId="3" borderId="8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7" xfId="3" applyFont="1" applyBorder="1" applyAlignment="1">
      <alignment horizontal="centerContinuous" vertical="center"/>
    </xf>
    <xf numFmtId="0" fontId="4" fillId="0" borderId="3" xfId="2" applyFont="1" applyBorder="1" applyAlignment="1">
      <alignment horizontal="left" vertical="center"/>
    </xf>
    <xf numFmtId="38" fontId="4" fillId="0" borderId="3" xfId="1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5" fillId="0" borderId="3" xfId="2" applyFont="1" applyBorder="1" applyAlignment="1">
      <alignment vertical="center"/>
    </xf>
    <xf numFmtId="0" fontId="4" fillId="2" borderId="3" xfId="2" applyFont="1" applyFill="1" applyBorder="1" applyAlignment="1">
      <alignment horizontal="centerContinuous" vertical="center"/>
    </xf>
    <xf numFmtId="0" fontId="4" fillId="2" borderId="0" xfId="2" applyFont="1" applyFill="1" applyAlignment="1">
      <alignment vertical="center"/>
    </xf>
    <xf numFmtId="0" fontId="4" fillId="2" borderId="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centerContinuous" vertical="center" wrapText="1"/>
    </xf>
    <xf numFmtId="0" fontId="5" fillId="2" borderId="14" xfId="2" applyFont="1" applyFill="1" applyBorder="1" applyAlignment="1">
      <alignment horizontal="centerContinuous" vertical="center" wrapText="1"/>
    </xf>
    <xf numFmtId="0" fontId="5" fillId="0" borderId="16" xfId="2" applyFont="1" applyBorder="1" applyAlignment="1">
      <alignment vertical="center"/>
    </xf>
    <xf numFmtId="0" fontId="4" fillId="0" borderId="18" xfId="2" applyFont="1" applyBorder="1" applyAlignment="1">
      <alignment vertical="center"/>
    </xf>
    <xf numFmtId="0" fontId="4" fillId="0" borderId="18" xfId="2" applyFont="1" applyBorder="1" applyAlignment="1">
      <alignment horizontal="centerContinuous" vertical="center"/>
    </xf>
    <xf numFmtId="0" fontId="4" fillId="0" borderId="18" xfId="2" applyFont="1" applyBorder="1" applyAlignment="1">
      <alignment horizontal="center" vertical="center"/>
    </xf>
    <xf numFmtId="0" fontId="4" fillId="0" borderId="0" xfId="2" applyFont="1" applyAlignment="1">
      <alignment horizontal="centerContinuous" vertical="center"/>
    </xf>
    <xf numFmtId="0" fontId="5" fillId="0" borderId="0" xfId="2" applyFont="1" applyAlignment="1">
      <alignment vertical="center"/>
    </xf>
    <xf numFmtId="0" fontId="4" fillId="0" borderId="1" xfId="2" applyFont="1" applyBorder="1" applyAlignment="1">
      <alignment vertical="center"/>
    </xf>
    <xf numFmtId="0" fontId="4" fillId="2" borderId="6" xfId="2" applyFont="1" applyFill="1" applyBorder="1" applyAlignment="1">
      <alignment horizontal="centerContinuous" vertical="center"/>
    </xf>
    <xf numFmtId="0" fontId="4" fillId="2" borderId="7" xfId="2" applyFont="1" applyFill="1" applyBorder="1" applyAlignment="1">
      <alignment horizontal="centerContinuous" vertical="center"/>
    </xf>
    <xf numFmtId="0" fontId="4" fillId="2" borderId="8" xfId="2" applyFont="1" applyFill="1" applyBorder="1" applyAlignment="1">
      <alignment horizontal="centerContinuous" vertical="center"/>
    </xf>
    <xf numFmtId="0" fontId="4" fillId="2" borderId="4" xfId="2" applyFont="1" applyFill="1" applyBorder="1" applyAlignment="1">
      <alignment horizontal="centerContinuous" vertical="center"/>
    </xf>
    <xf numFmtId="0" fontId="4" fillId="2" borderId="19" xfId="2" applyFont="1" applyFill="1" applyBorder="1" applyAlignment="1">
      <alignment horizontal="centerContinuous" vertical="center"/>
    </xf>
    <xf numFmtId="0" fontId="4" fillId="2" borderId="5" xfId="2" applyFont="1" applyFill="1" applyBorder="1" applyAlignment="1">
      <alignment horizontal="centerContinuous" vertical="center"/>
    </xf>
    <xf numFmtId="0" fontId="4" fillId="3" borderId="3" xfId="2" applyFont="1" applyFill="1" applyBorder="1" applyAlignment="1">
      <alignment horizontal="centerContinuous" vertical="center"/>
    </xf>
    <xf numFmtId="0" fontId="4" fillId="0" borderId="0" xfId="4" applyFont="1" applyAlignment="1">
      <alignment vertical="center"/>
    </xf>
    <xf numFmtId="0" fontId="5" fillId="2" borderId="13" xfId="2" applyFont="1" applyFill="1" applyBorder="1" applyAlignment="1">
      <alignment horizontal="centerContinuous" vertical="center"/>
    </xf>
    <xf numFmtId="0" fontId="4" fillId="2" borderId="1" xfId="2" applyFont="1" applyFill="1" applyBorder="1" applyAlignment="1">
      <alignment horizontal="centerContinuous" vertical="center"/>
    </xf>
    <xf numFmtId="0" fontId="4" fillId="2" borderId="13" xfId="2" applyFont="1" applyFill="1" applyBorder="1" applyAlignment="1">
      <alignment horizontal="centerContinuous" vertical="center"/>
    </xf>
    <xf numFmtId="0" fontId="4" fillId="2" borderId="14" xfId="2" applyFont="1" applyFill="1" applyBorder="1" applyAlignment="1">
      <alignment horizontal="centerContinuous" vertical="center"/>
    </xf>
    <xf numFmtId="0" fontId="5" fillId="0" borderId="16" xfId="2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17" fontId="4" fillId="0" borderId="3" xfId="2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30" xfId="0" applyFont="1" applyBorder="1" applyAlignment="1">
      <alignment horizontal="left" vertical="center" wrapText="1"/>
    </xf>
    <xf numFmtId="0" fontId="6" fillId="0" borderId="32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" fontId="7" fillId="4" borderId="30" xfId="0" applyNumberFormat="1" applyFont="1" applyFill="1" applyBorder="1" applyAlignment="1">
      <alignment horizontal="left" vertical="top" shrinkToFit="1"/>
    </xf>
    <xf numFmtId="164" fontId="6" fillId="4" borderId="30" xfId="0" applyNumberFormat="1" applyFont="1" applyFill="1" applyBorder="1" applyAlignment="1">
      <alignment horizontal="left" wrapText="1"/>
    </xf>
    <xf numFmtId="164" fontId="6" fillId="4" borderId="25" xfId="0" applyNumberFormat="1" applyFont="1" applyFill="1" applyBorder="1" applyAlignment="1">
      <alignment horizontal="left" wrapText="1"/>
    </xf>
    <xf numFmtId="1" fontId="7" fillId="4" borderId="29" xfId="0" applyNumberFormat="1" applyFont="1" applyFill="1" applyBorder="1" applyAlignment="1">
      <alignment horizontal="left" vertical="top" shrinkToFit="1"/>
    </xf>
    <xf numFmtId="1" fontId="7" fillId="0" borderId="30" xfId="0" applyNumberFormat="1" applyFont="1" applyBorder="1" applyAlignment="1">
      <alignment horizontal="left" vertical="top" shrinkToFit="1"/>
    </xf>
    <xf numFmtId="164" fontId="6" fillId="0" borderId="30" xfId="0" applyNumberFormat="1" applyFont="1" applyBorder="1" applyAlignment="1">
      <alignment horizontal="left" wrapText="1"/>
    </xf>
    <xf numFmtId="164" fontId="6" fillId="0" borderId="25" xfId="0" applyNumberFormat="1" applyFont="1" applyBorder="1" applyAlignment="1">
      <alignment horizontal="left" wrapText="1"/>
    </xf>
    <xf numFmtId="1" fontId="7" fillId="0" borderId="33" xfId="0" applyNumberFormat="1" applyFont="1" applyBorder="1" applyAlignment="1">
      <alignment horizontal="left" vertical="top" shrinkToFit="1"/>
    </xf>
    <xf numFmtId="164" fontId="6" fillId="0" borderId="33" xfId="0" applyNumberFormat="1" applyFont="1" applyBorder="1" applyAlignment="1">
      <alignment horizontal="left" wrapText="1"/>
    </xf>
    <xf numFmtId="164" fontId="6" fillId="4" borderId="33" xfId="0" applyNumberFormat="1" applyFont="1" applyFill="1" applyBorder="1" applyAlignment="1">
      <alignment horizontal="left" wrapText="1"/>
    </xf>
    <xf numFmtId="1" fontId="8" fillId="0" borderId="37" xfId="0" applyNumberFormat="1" applyFont="1" applyBorder="1" applyAlignment="1">
      <alignment horizontal="left" vertical="top" shrinkToFit="1"/>
    </xf>
    <xf numFmtId="164" fontId="9" fillId="0" borderId="38" xfId="0" applyNumberFormat="1" applyFont="1" applyBorder="1" applyAlignment="1">
      <alignment horizontal="left" vertical="center" wrapText="1"/>
    </xf>
    <xf numFmtId="164" fontId="9" fillId="0" borderId="39" xfId="0" applyNumberFormat="1" applyFont="1" applyBorder="1" applyAlignment="1">
      <alignment horizontal="left" vertical="center" wrapText="1"/>
    </xf>
    <xf numFmtId="1" fontId="8" fillId="0" borderId="38" xfId="0" applyNumberFormat="1" applyFont="1" applyBorder="1" applyAlignment="1">
      <alignment horizontal="left" vertical="top" shrinkToFit="1"/>
    </xf>
    <xf numFmtId="164" fontId="6" fillId="4" borderId="29" xfId="0" applyNumberFormat="1" applyFont="1" applyFill="1" applyBorder="1" applyAlignment="1">
      <alignment horizontal="left" wrapText="1"/>
    </xf>
    <xf numFmtId="164" fontId="6" fillId="4" borderId="32" xfId="0" applyNumberFormat="1" applyFont="1" applyFill="1" applyBorder="1" applyAlignment="1">
      <alignment horizontal="left" wrapText="1"/>
    </xf>
    <xf numFmtId="1" fontId="7" fillId="4" borderId="30" xfId="0" applyNumberFormat="1" applyFont="1" applyFill="1" applyBorder="1" applyAlignment="1">
      <alignment horizontal="left" vertical="center" shrinkToFit="1"/>
    </xf>
    <xf numFmtId="164" fontId="6" fillId="4" borderId="30" xfId="0" applyNumberFormat="1" applyFont="1" applyFill="1" applyBorder="1" applyAlignment="1">
      <alignment horizontal="left" vertical="center" wrapText="1"/>
    </xf>
    <xf numFmtId="164" fontId="6" fillId="4" borderId="25" xfId="0" applyNumberFormat="1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left" wrapText="1"/>
    </xf>
    <xf numFmtId="164" fontId="6" fillId="4" borderId="34" xfId="0" applyNumberFormat="1" applyFont="1" applyFill="1" applyBorder="1" applyAlignment="1">
      <alignment horizontal="left" wrapText="1"/>
    </xf>
    <xf numFmtId="164" fontId="9" fillId="0" borderId="38" xfId="0" applyNumberFormat="1" applyFont="1" applyBorder="1" applyAlignment="1">
      <alignment horizontal="left" wrapText="1"/>
    </xf>
    <xf numFmtId="164" fontId="9" fillId="0" borderId="39" xfId="0" applyNumberFormat="1" applyFont="1" applyBorder="1" applyAlignment="1">
      <alignment horizontal="left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indent="8"/>
    </xf>
    <xf numFmtId="1" fontId="7" fillId="4" borderId="56" xfId="0" applyNumberFormat="1" applyFont="1" applyFill="1" applyBorder="1" applyAlignment="1">
      <alignment horizontal="left" vertical="top" shrinkToFit="1"/>
    </xf>
    <xf numFmtId="1" fontId="7" fillId="0" borderId="56" xfId="0" applyNumberFormat="1" applyFont="1" applyBorder="1" applyAlignment="1">
      <alignment horizontal="left" vertical="top" shrinkToFit="1"/>
    </xf>
    <xf numFmtId="1" fontId="7" fillId="0" borderId="57" xfId="0" applyNumberFormat="1" applyFont="1" applyBorder="1" applyAlignment="1">
      <alignment horizontal="left" vertical="top" shrinkToFit="1"/>
    </xf>
    <xf numFmtId="1" fontId="8" fillId="0" borderId="58" xfId="0" applyNumberFormat="1" applyFont="1" applyBorder="1" applyAlignment="1">
      <alignment horizontal="left" vertical="top" shrinkToFit="1"/>
    </xf>
    <xf numFmtId="1" fontId="7" fillId="4" borderId="55" xfId="0" applyNumberFormat="1" applyFont="1" applyFill="1" applyBorder="1" applyAlignment="1">
      <alignment horizontal="left" vertical="top" shrinkToFit="1"/>
    </xf>
    <xf numFmtId="1" fontId="7" fillId="4" borderId="56" xfId="0" applyNumberFormat="1" applyFont="1" applyFill="1" applyBorder="1" applyAlignment="1">
      <alignment horizontal="left" vertical="center" shrinkToFit="1"/>
    </xf>
    <xf numFmtId="1" fontId="8" fillId="0" borderId="59" xfId="0" applyNumberFormat="1" applyFont="1" applyBorder="1" applyAlignment="1">
      <alignment horizontal="left" vertical="top" shrinkToFit="1"/>
    </xf>
    <xf numFmtId="1" fontId="8" fillId="0" borderId="60" xfId="0" applyNumberFormat="1" applyFont="1" applyBorder="1" applyAlignment="1">
      <alignment horizontal="left" vertical="top" shrinkToFit="1"/>
    </xf>
    <xf numFmtId="0" fontId="6" fillId="0" borderId="0" xfId="0" applyFont="1" applyAlignment="1">
      <alignment vertical="center" wrapText="1"/>
    </xf>
    <xf numFmtId="38" fontId="4" fillId="0" borderId="3" xfId="1" applyNumberFormat="1" applyFont="1" applyBorder="1" applyAlignment="1">
      <alignment horizontal="right" vertical="center"/>
    </xf>
    <xf numFmtId="38" fontId="5" fillId="0" borderId="3" xfId="1" applyNumberFormat="1" applyFont="1" applyBorder="1" applyAlignment="1">
      <alignment horizontal="right" vertical="center"/>
    </xf>
    <xf numFmtId="43" fontId="4" fillId="3" borderId="3" xfId="1" applyFont="1" applyFill="1" applyBorder="1" applyAlignment="1">
      <alignment horizontal="right" vertical="center"/>
    </xf>
    <xf numFmtId="43" fontId="4" fillId="3" borderId="2" xfId="1" applyFont="1" applyFill="1" applyBorder="1" applyAlignment="1">
      <alignment horizontal="right" vertical="center"/>
    </xf>
    <xf numFmtId="38" fontId="5" fillId="0" borderId="16" xfId="1" applyNumberFormat="1" applyFont="1" applyBorder="1" applyAlignment="1">
      <alignment horizontal="right" vertical="center"/>
    </xf>
    <xf numFmtId="0" fontId="4" fillId="3" borderId="3" xfId="2" applyFont="1" applyFill="1" applyBorder="1" applyAlignment="1">
      <alignment horizontal="right" vertical="center"/>
    </xf>
    <xf numFmtId="0" fontId="4" fillId="3" borderId="2" xfId="2" applyFont="1" applyFill="1" applyBorder="1" applyAlignment="1">
      <alignment horizontal="right" vertical="center"/>
    </xf>
    <xf numFmtId="3" fontId="5" fillId="0" borderId="3" xfId="2" applyNumberFormat="1" applyFont="1" applyBorder="1" applyAlignment="1">
      <alignment horizontal="right" vertical="center"/>
    </xf>
    <xf numFmtId="3" fontId="4" fillId="3" borderId="3" xfId="2" applyNumberFormat="1" applyFont="1" applyFill="1" applyBorder="1" applyAlignment="1">
      <alignment horizontal="right" vertical="center"/>
    </xf>
    <xf numFmtId="3" fontId="5" fillId="0" borderId="2" xfId="2" applyNumberFormat="1" applyFont="1" applyBorder="1" applyAlignment="1">
      <alignment horizontal="right" vertical="center"/>
    </xf>
    <xf numFmtId="3" fontId="5" fillId="0" borderId="16" xfId="2" applyNumberFormat="1" applyFont="1" applyBorder="1" applyAlignment="1">
      <alignment horizontal="right" vertical="center"/>
    </xf>
    <xf numFmtId="4" fontId="4" fillId="3" borderId="6" xfId="2" applyNumberFormat="1" applyFont="1" applyFill="1" applyBorder="1" applyAlignment="1">
      <alignment horizontal="right" vertical="center"/>
    </xf>
    <xf numFmtId="0" fontId="4" fillId="0" borderId="30" xfId="0" applyFont="1" applyBorder="1" applyAlignment="1">
      <alignment horizontal="right" vertical="center" wrapText="1"/>
    </xf>
    <xf numFmtId="0" fontId="6" fillId="0" borderId="32" xfId="0" applyFont="1" applyBorder="1" applyAlignment="1">
      <alignment horizontal="right" vertical="center" wrapText="1"/>
    </xf>
    <xf numFmtId="164" fontId="6" fillId="4" borderId="30" xfId="0" applyNumberFormat="1" applyFont="1" applyFill="1" applyBorder="1" applyAlignment="1">
      <alignment horizontal="right" wrapText="1"/>
    </xf>
    <xf numFmtId="164" fontId="6" fillId="4" borderId="25" xfId="0" applyNumberFormat="1" applyFont="1" applyFill="1" applyBorder="1" applyAlignment="1">
      <alignment horizontal="right" wrapText="1"/>
    </xf>
    <xf numFmtId="164" fontId="6" fillId="0" borderId="30" xfId="0" applyNumberFormat="1" applyFont="1" applyBorder="1" applyAlignment="1">
      <alignment horizontal="right" wrapText="1"/>
    </xf>
    <xf numFmtId="164" fontId="6" fillId="0" borderId="25" xfId="0" applyNumberFormat="1" applyFont="1" applyBorder="1" applyAlignment="1">
      <alignment horizontal="right" wrapText="1"/>
    </xf>
    <xf numFmtId="164" fontId="6" fillId="0" borderId="33" xfId="0" applyNumberFormat="1" applyFont="1" applyBorder="1" applyAlignment="1">
      <alignment horizontal="right" wrapText="1"/>
    </xf>
    <xf numFmtId="164" fontId="6" fillId="4" borderId="33" xfId="0" applyNumberFormat="1" applyFont="1" applyFill="1" applyBorder="1" applyAlignment="1">
      <alignment horizontal="right" wrapText="1"/>
    </xf>
    <xf numFmtId="164" fontId="9" fillId="0" borderId="38" xfId="0" applyNumberFormat="1" applyFont="1" applyBorder="1" applyAlignment="1">
      <alignment horizontal="right" vertical="center" wrapText="1"/>
    </xf>
    <xf numFmtId="164" fontId="9" fillId="0" borderId="39" xfId="0" applyNumberFormat="1" applyFont="1" applyBorder="1" applyAlignment="1">
      <alignment horizontal="right" vertical="center" wrapText="1"/>
    </xf>
    <xf numFmtId="164" fontId="6" fillId="4" borderId="29" xfId="0" applyNumberFormat="1" applyFont="1" applyFill="1" applyBorder="1" applyAlignment="1">
      <alignment horizontal="right" wrapText="1"/>
    </xf>
    <xf numFmtId="164" fontId="6" fillId="4" borderId="32" xfId="0" applyNumberFormat="1" applyFont="1" applyFill="1" applyBorder="1" applyAlignment="1">
      <alignment horizontal="right" wrapText="1"/>
    </xf>
    <xf numFmtId="164" fontId="6" fillId="4" borderId="30" xfId="0" applyNumberFormat="1" applyFont="1" applyFill="1" applyBorder="1" applyAlignment="1">
      <alignment horizontal="right" vertical="center" wrapText="1"/>
    </xf>
    <xf numFmtId="164" fontId="6" fillId="4" borderId="25" xfId="0" applyNumberFormat="1" applyFont="1" applyFill="1" applyBorder="1" applyAlignment="1">
      <alignment horizontal="right" vertical="center" wrapText="1"/>
    </xf>
    <xf numFmtId="164" fontId="6" fillId="4" borderId="34" xfId="0" applyNumberFormat="1" applyFont="1" applyFill="1" applyBorder="1" applyAlignment="1">
      <alignment horizontal="right" wrapText="1"/>
    </xf>
    <xf numFmtId="164" fontId="9" fillId="0" borderId="60" xfId="0" applyNumberFormat="1" applyFont="1" applyBorder="1" applyAlignment="1">
      <alignment horizontal="right" wrapText="1"/>
    </xf>
    <xf numFmtId="164" fontId="9" fillId="0" borderId="61" xfId="0" applyNumberFormat="1" applyFont="1" applyBorder="1" applyAlignment="1">
      <alignment horizontal="right" wrapText="1"/>
    </xf>
    <xf numFmtId="0" fontId="4" fillId="0" borderId="34" xfId="0" applyFont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right" wrapText="1"/>
    </xf>
    <xf numFmtId="1" fontId="8" fillId="0" borderId="14" xfId="0" applyNumberFormat="1" applyFont="1" applyBorder="1" applyAlignment="1">
      <alignment horizontal="left" vertical="top" shrinkToFit="1"/>
    </xf>
    <xf numFmtId="1" fontId="7" fillId="4" borderId="64" xfId="0" applyNumberFormat="1" applyFont="1" applyFill="1" applyBorder="1" applyAlignment="1">
      <alignment horizontal="left" vertical="top" shrinkToFit="1"/>
    </xf>
    <xf numFmtId="1" fontId="7" fillId="0" borderId="64" xfId="0" applyNumberFormat="1" applyFont="1" applyBorder="1" applyAlignment="1">
      <alignment horizontal="left" vertical="top" shrinkToFit="1"/>
    </xf>
    <xf numFmtId="1" fontId="7" fillId="4" borderId="65" xfId="0" applyNumberFormat="1" applyFont="1" applyFill="1" applyBorder="1" applyAlignment="1">
      <alignment horizontal="left" vertical="top" shrinkToFit="1"/>
    </xf>
    <xf numFmtId="1" fontId="8" fillId="0" borderId="16" xfId="0" applyNumberFormat="1" applyFont="1" applyBorder="1" applyAlignment="1">
      <alignment horizontal="left" vertical="top" shrinkToFit="1"/>
    </xf>
    <xf numFmtId="1" fontId="7" fillId="4" borderId="63" xfId="0" applyNumberFormat="1" applyFont="1" applyFill="1" applyBorder="1" applyAlignment="1">
      <alignment horizontal="left" vertical="top" shrinkToFit="1"/>
    </xf>
    <xf numFmtId="1" fontId="7" fillId="4" borderId="64" xfId="0" applyNumberFormat="1" applyFont="1" applyFill="1" applyBorder="1" applyAlignment="1">
      <alignment horizontal="left" vertical="center" shrinkToFit="1"/>
    </xf>
    <xf numFmtId="1" fontId="7" fillId="0" borderId="66" xfId="0" applyNumberFormat="1" applyFont="1" applyBorder="1" applyAlignment="1">
      <alignment horizontal="left" vertical="top" shrinkToFit="1"/>
    </xf>
    <xf numFmtId="164" fontId="6" fillId="4" borderId="3" xfId="0" applyNumberFormat="1" applyFont="1" applyFill="1" applyBorder="1" applyAlignment="1">
      <alignment wrapText="1"/>
    </xf>
    <xf numFmtId="164" fontId="6" fillId="0" borderId="25" xfId="0" applyNumberFormat="1" applyFont="1" applyBorder="1" applyAlignment="1">
      <alignment horizontal="center" wrapText="1"/>
    </xf>
    <xf numFmtId="164" fontId="6" fillId="0" borderId="30" xfId="0" applyNumberFormat="1" applyFont="1" applyBorder="1" applyAlignment="1">
      <alignment horizontal="center" wrapText="1"/>
    </xf>
    <xf numFmtId="164" fontId="6" fillId="0" borderId="34" xfId="0" applyNumberFormat="1" applyFont="1" applyBorder="1" applyAlignment="1">
      <alignment horizontal="center" wrapText="1"/>
    </xf>
    <xf numFmtId="164" fontId="6" fillId="0" borderId="33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164" fontId="6" fillId="4" borderId="6" xfId="0" applyNumberFormat="1" applyFont="1" applyFill="1" applyBorder="1" applyAlignment="1">
      <alignment wrapText="1"/>
    </xf>
    <xf numFmtId="164" fontId="6" fillId="4" borderId="13" xfId="0" applyNumberFormat="1" applyFont="1" applyFill="1" applyBorder="1" applyAlignment="1">
      <alignment wrapText="1"/>
    </xf>
    <xf numFmtId="164" fontId="6" fillId="4" borderId="6" xfId="0" applyNumberFormat="1" applyFont="1" applyFill="1" applyBorder="1" applyAlignment="1">
      <alignment vertical="center" wrapText="1"/>
    </xf>
    <xf numFmtId="1" fontId="7" fillId="4" borderId="67" xfId="0" applyNumberFormat="1" applyFont="1" applyFill="1" applyBorder="1" applyAlignment="1">
      <alignment horizontal="left" vertical="top" shrinkToFit="1"/>
    </xf>
    <xf numFmtId="1" fontId="7" fillId="0" borderId="65" xfId="0" applyNumberFormat="1" applyFont="1" applyBorder="1" applyAlignment="1">
      <alignment horizontal="left" vertical="top" shrinkToFit="1"/>
    </xf>
    <xf numFmtId="1" fontId="8" fillId="0" borderId="68" xfId="0" applyNumberFormat="1" applyFont="1" applyBorder="1" applyAlignment="1">
      <alignment horizontal="left" vertical="top" shrinkToFit="1"/>
    </xf>
    <xf numFmtId="0" fontId="6" fillId="0" borderId="31" xfId="0" applyFont="1" applyBorder="1" applyAlignment="1">
      <alignment horizontal="left" wrapText="1"/>
    </xf>
    <xf numFmtId="0" fontId="6" fillId="0" borderId="26" xfId="0" applyFont="1" applyBorder="1" applyAlignment="1">
      <alignment horizontal="left" wrapText="1"/>
    </xf>
    <xf numFmtId="164" fontId="9" fillId="0" borderId="39" xfId="0" applyNumberFormat="1" applyFont="1" applyBorder="1" applyAlignment="1">
      <alignment horizontal="left" wrapText="1"/>
    </xf>
    <xf numFmtId="164" fontId="9" fillId="0" borderId="40" xfId="0" applyNumberFormat="1" applyFont="1" applyBorder="1" applyAlignment="1">
      <alignment horizontal="left" wrapText="1"/>
    </xf>
    <xf numFmtId="164" fontId="9" fillId="0" borderId="41" xfId="0" applyNumberFormat="1" applyFont="1" applyBorder="1" applyAlignment="1">
      <alignment horizontal="left" wrapText="1"/>
    </xf>
    <xf numFmtId="0" fontId="5" fillId="0" borderId="39" xfId="0" applyFont="1" applyBorder="1" applyAlignment="1">
      <alignment horizontal="center" vertical="top" wrapText="1"/>
    </xf>
    <xf numFmtId="0" fontId="5" fillId="0" borderId="40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8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164" fontId="6" fillId="0" borderId="25" xfId="0" applyNumberFormat="1" applyFont="1" applyBorder="1" applyAlignment="1">
      <alignment horizontal="left" wrapText="1"/>
    </xf>
    <xf numFmtId="164" fontId="6" fillId="0" borderId="26" xfId="0" applyNumberFormat="1" applyFont="1" applyBorder="1" applyAlignment="1">
      <alignment horizontal="left" wrapText="1"/>
    </xf>
    <xf numFmtId="164" fontId="6" fillId="0" borderId="31" xfId="0" applyNumberFormat="1" applyFont="1" applyBorder="1" applyAlignment="1">
      <alignment horizontal="left" wrapText="1"/>
    </xf>
    <xf numFmtId="0" fontId="4" fillId="0" borderId="25" xfId="0" applyFont="1" applyBorder="1" applyAlignment="1">
      <alignment horizontal="left" vertical="top" wrapText="1" indent="10"/>
    </xf>
    <xf numFmtId="0" fontId="4" fillId="0" borderId="26" xfId="0" applyFont="1" applyBorder="1" applyAlignment="1">
      <alignment horizontal="left" vertical="top" wrapText="1" indent="10"/>
    </xf>
    <xf numFmtId="0" fontId="4" fillId="0" borderId="31" xfId="0" applyFont="1" applyBorder="1" applyAlignment="1">
      <alignment horizontal="left" vertical="top" wrapText="1" indent="10"/>
    </xf>
    <xf numFmtId="164" fontId="6" fillId="4" borderId="46" xfId="0" applyNumberFormat="1" applyFont="1" applyFill="1" applyBorder="1" applyAlignment="1">
      <alignment horizontal="left" wrapText="1"/>
    </xf>
    <xf numFmtId="164" fontId="6" fillId="4" borderId="47" xfId="0" applyNumberFormat="1" applyFont="1" applyFill="1" applyBorder="1" applyAlignment="1">
      <alignment horizontal="left" wrapText="1"/>
    </xf>
    <xf numFmtId="164" fontId="6" fillId="4" borderId="48" xfId="0" applyNumberFormat="1" applyFont="1" applyFill="1" applyBorder="1" applyAlignment="1">
      <alignment horizontal="left" wrapText="1"/>
    </xf>
    <xf numFmtId="0" fontId="5" fillId="0" borderId="46" xfId="0" applyFont="1" applyBorder="1" applyAlignment="1">
      <alignment horizontal="left" vertical="top" wrapText="1" indent="8"/>
    </xf>
    <xf numFmtId="0" fontId="5" fillId="0" borderId="47" xfId="0" applyFont="1" applyBorder="1" applyAlignment="1">
      <alignment horizontal="left" vertical="top" wrapText="1" indent="8"/>
    </xf>
    <xf numFmtId="0" fontId="5" fillId="0" borderId="48" xfId="0" applyFont="1" applyBorder="1" applyAlignment="1">
      <alignment horizontal="left" vertical="top" wrapText="1" indent="8"/>
    </xf>
    <xf numFmtId="49" fontId="6" fillId="0" borderId="25" xfId="0" applyNumberFormat="1" applyFont="1" applyBorder="1" applyAlignment="1">
      <alignment horizontal="left" wrapText="1"/>
    </xf>
    <xf numFmtId="49" fontId="6" fillId="0" borderId="26" xfId="0" applyNumberFormat="1" applyFont="1" applyBorder="1" applyAlignment="1">
      <alignment horizontal="left" wrapText="1"/>
    </xf>
    <xf numFmtId="49" fontId="6" fillId="0" borderId="31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31" xfId="0" applyFont="1" applyBorder="1" applyAlignment="1">
      <alignment horizontal="left" wrapText="1"/>
    </xf>
    <xf numFmtId="164" fontId="9" fillId="0" borderId="39" xfId="0" applyNumberFormat="1" applyFont="1" applyBorder="1" applyAlignment="1">
      <alignment horizontal="left" vertical="center" wrapText="1"/>
    </xf>
    <xf numFmtId="164" fontId="9" fillId="0" borderId="40" xfId="0" applyNumberFormat="1" applyFont="1" applyBorder="1" applyAlignment="1">
      <alignment horizontal="left" vertical="center" wrapText="1"/>
    </xf>
    <xf numFmtId="164" fontId="9" fillId="0" borderId="41" xfId="0" applyNumberFormat="1" applyFont="1" applyBorder="1" applyAlignment="1">
      <alignment horizontal="left" vertical="center" wrapText="1"/>
    </xf>
    <xf numFmtId="164" fontId="6" fillId="4" borderId="49" xfId="0" applyNumberFormat="1" applyFont="1" applyFill="1" applyBorder="1" applyAlignment="1">
      <alignment horizontal="left" wrapText="1"/>
    </xf>
    <xf numFmtId="164" fontId="6" fillId="4" borderId="50" xfId="0" applyNumberFormat="1" applyFont="1" applyFill="1" applyBorder="1" applyAlignment="1">
      <alignment horizontal="left" wrapText="1"/>
    </xf>
    <xf numFmtId="164" fontId="6" fillId="4" borderId="51" xfId="0" applyNumberFormat="1" applyFont="1" applyFill="1" applyBorder="1" applyAlignment="1">
      <alignment horizontal="left" wrapText="1"/>
    </xf>
    <xf numFmtId="0" fontId="4" fillId="0" borderId="49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51" xfId="0" applyFont="1" applyBorder="1" applyAlignment="1">
      <alignment horizontal="center" vertical="top" wrapText="1"/>
    </xf>
    <xf numFmtId="164" fontId="6" fillId="4" borderId="25" xfId="0" applyNumberFormat="1" applyFont="1" applyFill="1" applyBorder="1" applyAlignment="1">
      <alignment horizontal="left" vertical="center" wrapText="1"/>
    </xf>
    <xf numFmtId="164" fontId="6" fillId="4" borderId="26" xfId="0" applyNumberFormat="1" applyFont="1" applyFill="1" applyBorder="1" applyAlignment="1">
      <alignment horizontal="left" vertical="center" wrapText="1"/>
    </xf>
    <xf numFmtId="164" fontId="6" fillId="4" borderId="31" xfId="0" applyNumberFormat="1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164" fontId="6" fillId="4" borderId="25" xfId="0" applyNumberFormat="1" applyFont="1" applyFill="1" applyBorder="1" applyAlignment="1">
      <alignment horizontal="left" wrapText="1"/>
    </xf>
    <xf numFmtId="164" fontId="6" fillId="4" borderId="26" xfId="0" applyNumberFormat="1" applyFont="1" applyFill="1" applyBorder="1" applyAlignment="1">
      <alignment horizontal="left" wrapText="1"/>
    </xf>
    <xf numFmtId="164" fontId="6" fillId="4" borderId="31" xfId="0" applyNumberFormat="1" applyFont="1" applyFill="1" applyBorder="1" applyAlignment="1">
      <alignment horizontal="left" wrapText="1"/>
    </xf>
    <xf numFmtId="164" fontId="6" fillId="0" borderId="46" xfId="0" applyNumberFormat="1" applyFont="1" applyBorder="1" applyAlignment="1">
      <alignment horizontal="center" wrapText="1"/>
    </xf>
    <xf numFmtId="164" fontId="6" fillId="0" borderId="47" xfId="0" applyNumberFormat="1" applyFont="1" applyBorder="1" applyAlignment="1">
      <alignment horizontal="center" wrapText="1"/>
    </xf>
    <xf numFmtId="164" fontId="6" fillId="0" borderId="48" xfId="0" applyNumberFormat="1" applyFont="1" applyBorder="1" applyAlignment="1">
      <alignment horizontal="center" wrapText="1"/>
    </xf>
    <xf numFmtId="0" fontId="4" fillId="0" borderId="46" xfId="0" applyFont="1" applyBorder="1" applyAlignment="1">
      <alignment horizontal="left" vertical="top" wrapText="1"/>
    </xf>
    <xf numFmtId="0" fontId="4" fillId="0" borderId="47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164" fontId="6" fillId="0" borderId="25" xfId="0" applyNumberFormat="1" applyFont="1" applyBorder="1" applyAlignment="1">
      <alignment horizontal="center" wrapText="1"/>
    </xf>
    <xf numFmtId="164" fontId="6" fillId="0" borderId="26" xfId="0" applyNumberFormat="1" applyFont="1" applyBorder="1" applyAlignment="1">
      <alignment horizontal="center" wrapText="1"/>
    </xf>
    <xf numFmtId="164" fontId="6" fillId="0" borderId="31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45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164" fontId="6" fillId="0" borderId="25" xfId="0" applyNumberFormat="1" applyFont="1" applyBorder="1" applyAlignment="1">
      <alignment horizontal="right" wrapText="1"/>
    </xf>
    <xf numFmtId="164" fontId="6" fillId="0" borderId="26" xfId="0" applyNumberFormat="1" applyFont="1" applyBorder="1" applyAlignment="1">
      <alignment horizontal="right" wrapText="1"/>
    </xf>
    <xf numFmtId="164" fontId="6" fillId="0" borderId="31" xfId="0" applyNumberFormat="1" applyFont="1" applyBorder="1" applyAlignment="1">
      <alignment horizontal="right" wrapText="1"/>
    </xf>
    <xf numFmtId="164" fontId="6" fillId="4" borderId="34" xfId="0" applyNumberFormat="1" applyFont="1" applyFill="1" applyBorder="1" applyAlignment="1">
      <alignment horizontal="right" wrapText="1"/>
    </xf>
    <xf numFmtId="164" fontId="6" fillId="4" borderId="35" xfId="0" applyNumberFormat="1" applyFont="1" applyFill="1" applyBorder="1" applyAlignment="1">
      <alignment horizontal="right" wrapText="1"/>
    </xf>
    <xf numFmtId="164" fontId="6" fillId="4" borderId="36" xfId="0" applyNumberFormat="1" applyFont="1" applyFill="1" applyBorder="1" applyAlignment="1">
      <alignment horizontal="right" wrapText="1"/>
    </xf>
    <xf numFmtId="0" fontId="5" fillId="0" borderId="34" xfId="0" applyFont="1" applyBorder="1" applyAlignment="1">
      <alignment horizontal="left" vertical="top" wrapText="1" indent="8"/>
    </xf>
    <xf numFmtId="0" fontId="5" fillId="0" borderId="35" xfId="0" applyFont="1" applyBorder="1" applyAlignment="1">
      <alignment horizontal="left" vertical="top" wrapText="1" indent="8"/>
    </xf>
    <xf numFmtId="0" fontId="5" fillId="0" borderId="36" xfId="0" applyFont="1" applyBorder="1" applyAlignment="1">
      <alignment horizontal="left" vertical="top" wrapText="1" indent="8"/>
    </xf>
    <xf numFmtId="164" fontId="9" fillId="0" borderId="61" xfId="0" applyNumberFormat="1" applyFont="1" applyBorder="1" applyAlignment="1">
      <alignment horizontal="right" wrapText="1"/>
    </xf>
    <xf numFmtId="164" fontId="9" fillId="0" borderId="52" xfId="0" applyNumberFormat="1" applyFont="1" applyBorder="1" applyAlignment="1">
      <alignment horizontal="right" wrapText="1"/>
    </xf>
    <xf numFmtId="164" fontId="9" fillId="0" borderId="62" xfId="0" applyNumberFormat="1" applyFont="1" applyBorder="1" applyAlignment="1">
      <alignment horizontal="right" wrapText="1"/>
    </xf>
    <xf numFmtId="0" fontId="5" fillId="0" borderId="61" xfId="0" applyFont="1" applyBorder="1" applyAlignment="1">
      <alignment horizontal="center" vertical="top" wrapText="1"/>
    </xf>
    <xf numFmtId="0" fontId="5" fillId="0" borderId="52" xfId="0" applyFont="1" applyBorder="1" applyAlignment="1">
      <alignment horizontal="center" vertical="top" wrapText="1"/>
    </xf>
    <xf numFmtId="0" fontId="5" fillId="0" borderId="62" xfId="0" applyFont="1" applyBorder="1" applyAlignment="1">
      <alignment horizontal="center" vertical="top" wrapText="1"/>
    </xf>
    <xf numFmtId="164" fontId="6" fillId="0" borderId="34" xfId="0" applyNumberFormat="1" applyFont="1" applyBorder="1" applyAlignment="1">
      <alignment horizontal="center" wrapText="1"/>
    </xf>
    <xf numFmtId="164" fontId="6" fillId="0" borderId="35" xfId="0" applyNumberFormat="1" applyFont="1" applyBorder="1" applyAlignment="1">
      <alignment horizontal="center" wrapText="1"/>
    </xf>
    <xf numFmtId="164" fontId="6" fillId="0" borderId="36" xfId="0" applyNumberFormat="1" applyFont="1" applyBorder="1" applyAlignment="1">
      <alignment horizontal="center" wrapText="1"/>
    </xf>
    <xf numFmtId="0" fontId="4" fillId="0" borderId="34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164" fontId="9" fillId="0" borderId="39" xfId="0" applyNumberFormat="1" applyFont="1" applyBorder="1" applyAlignment="1">
      <alignment horizontal="right" vertical="center" wrapText="1"/>
    </xf>
    <xf numFmtId="164" fontId="9" fillId="0" borderId="40" xfId="0" applyNumberFormat="1" applyFont="1" applyBorder="1" applyAlignment="1">
      <alignment horizontal="right" vertical="center" wrapText="1"/>
    </xf>
    <xf numFmtId="164" fontId="9" fillId="0" borderId="41" xfId="0" applyNumberFormat="1" applyFont="1" applyBorder="1" applyAlignment="1">
      <alignment horizontal="right" vertical="center" wrapText="1"/>
    </xf>
    <xf numFmtId="164" fontId="6" fillId="4" borderId="32" xfId="0" applyNumberFormat="1" applyFont="1" applyFill="1" applyBorder="1" applyAlignment="1">
      <alignment horizontal="right" wrapText="1"/>
    </xf>
    <xf numFmtId="164" fontId="6" fillId="4" borderId="27" xfId="0" applyNumberFormat="1" applyFont="1" applyFill="1" applyBorder="1" applyAlignment="1">
      <alignment horizontal="right" wrapText="1"/>
    </xf>
    <xf numFmtId="164" fontId="6" fillId="4" borderId="28" xfId="0" applyNumberFormat="1" applyFont="1" applyFill="1" applyBorder="1" applyAlignment="1">
      <alignment horizontal="right" wrapText="1"/>
    </xf>
    <xf numFmtId="0" fontId="4" fillId="0" borderId="32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164" fontId="6" fillId="4" borderId="25" xfId="0" applyNumberFormat="1" applyFont="1" applyFill="1" applyBorder="1" applyAlignment="1">
      <alignment horizontal="right" vertical="center" wrapText="1"/>
    </xf>
    <xf numFmtId="164" fontId="6" fillId="4" borderId="26" xfId="0" applyNumberFormat="1" applyFont="1" applyFill="1" applyBorder="1" applyAlignment="1">
      <alignment horizontal="right" vertical="center" wrapText="1"/>
    </xf>
    <xf numFmtId="164" fontId="6" fillId="4" borderId="31" xfId="0" applyNumberFormat="1" applyFont="1" applyFill="1" applyBorder="1" applyAlignment="1">
      <alignment horizontal="right" vertical="center" wrapText="1"/>
    </xf>
    <xf numFmtId="0" fontId="6" fillId="0" borderId="26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164" fontId="6" fillId="4" borderId="25" xfId="0" applyNumberFormat="1" applyFont="1" applyFill="1" applyBorder="1" applyAlignment="1">
      <alignment horizontal="right" wrapText="1"/>
    </xf>
    <xf numFmtId="164" fontId="6" fillId="4" borderId="26" xfId="0" applyNumberFormat="1" applyFont="1" applyFill="1" applyBorder="1" applyAlignment="1">
      <alignment horizontal="right" wrapText="1"/>
    </xf>
    <xf numFmtId="164" fontId="6" fillId="4" borderId="31" xfId="0" applyNumberFormat="1" applyFont="1" applyFill="1" applyBorder="1" applyAlignment="1">
      <alignment horizontal="right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6" fillId="0" borderId="53" xfId="0" applyFont="1" applyBorder="1" applyAlignment="1">
      <alignment horizontal="left" vertical="top" wrapText="1"/>
    </xf>
    <xf numFmtId="0" fontId="6" fillId="0" borderId="54" xfId="0" applyFont="1" applyBorder="1" applyAlignment="1">
      <alignment horizontal="left" vertical="top" wrapText="1"/>
    </xf>
    <xf numFmtId="0" fontId="6" fillId="0" borderId="55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6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3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5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</cellXfs>
  <cellStyles count="5">
    <cellStyle name="Comma" xfId="1" builtinId="3"/>
    <cellStyle name="Normal" xfId="0" builtinId="0"/>
    <cellStyle name="Normal 2" xfId="2" xr:uid="{1F4E724D-1401-4B26-8901-CD5B7E91529E}"/>
    <cellStyle name="Normal 4 2" xfId="3" xr:uid="{D57FCF57-5B6E-4611-8F2A-FE057938B827}"/>
    <cellStyle name="Normal 6" xfId="4" xr:uid="{E1B820AD-190C-432C-B4F3-235EEA1D73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259715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8ECCC2BB-5723-47E1-9452-57692E381754}"/>
            </a:ext>
          </a:extLst>
        </xdr:cNvPr>
        <xdr:cNvSpPr/>
      </xdr:nvSpPr>
      <xdr:spPr>
        <a:xfrm>
          <a:off x="2514600" y="639444"/>
          <a:ext cx="2597150" cy="0"/>
        </a:xfrm>
        <a:custGeom>
          <a:avLst/>
          <a:gdLst/>
          <a:ahLst/>
          <a:cxnLst/>
          <a:rect l="0" t="0" r="0" b="0"/>
          <a:pathLst>
            <a:path w="2597150">
              <a:moveTo>
                <a:pt x="0" y="0"/>
              </a:moveTo>
              <a:lnTo>
                <a:pt x="259715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9</xdr:col>
      <xdr:colOff>0</xdr:colOff>
      <xdr:row>0</xdr:row>
      <xdr:rowOff>0</xdr:rowOff>
    </xdr:from>
    <xdr:ext cx="2597150" cy="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29FD4BAE-D7C8-41B5-A778-3F4E9A87EF72}"/>
            </a:ext>
          </a:extLst>
        </xdr:cNvPr>
        <xdr:cNvSpPr/>
      </xdr:nvSpPr>
      <xdr:spPr>
        <a:xfrm>
          <a:off x="2514600" y="9573894"/>
          <a:ext cx="2597150" cy="0"/>
        </a:xfrm>
        <a:custGeom>
          <a:avLst/>
          <a:gdLst/>
          <a:ahLst/>
          <a:cxnLst/>
          <a:rect l="0" t="0" r="0" b="0"/>
          <a:pathLst>
            <a:path w="2597150">
              <a:moveTo>
                <a:pt x="0" y="0"/>
              </a:moveTo>
              <a:lnTo>
                <a:pt x="259715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9</xdr:col>
      <xdr:colOff>0</xdr:colOff>
      <xdr:row>0</xdr:row>
      <xdr:rowOff>648969</xdr:rowOff>
    </xdr:from>
    <xdr:ext cx="2597150" cy="0"/>
    <xdr:sp macro="" textlink="">
      <xdr:nvSpPr>
        <xdr:cNvPr id="4" name="Shape 2">
          <a:extLst>
            <a:ext uri="{FF2B5EF4-FFF2-40B4-BE49-F238E27FC236}">
              <a16:creationId xmlns:a16="http://schemas.microsoft.com/office/drawing/2014/main" id="{ABC30962-ED1A-47CD-ABF6-F347EF7690CC}"/>
            </a:ext>
          </a:extLst>
        </xdr:cNvPr>
        <xdr:cNvSpPr/>
      </xdr:nvSpPr>
      <xdr:spPr>
        <a:xfrm>
          <a:off x="2514600" y="639444"/>
          <a:ext cx="2597150" cy="0"/>
        </a:xfrm>
        <a:custGeom>
          <a:avLst/>
          <a:gdLst/>
          <a:ahLst/>
          <a:cxnLst/>
          <a:rect l="0" t="0" r="0" b="0"/>
          <a:pathLst>
            <a:path w="2597150">
              <a:moveTo>
                <a:pt x="0" y="0"/>
              </a:moveTo>
              <a:lnTo>
                <a:pt x="259715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648969</xdr:rowOff>
    </xdr:from>
    <xdr:ext cx="2597150" cy="0"/>
    <xdr:sp macro="" textlink="">
      <xdr:nvSpPr>
        <xdr:cNvPr id="5" name="Shape 2">
          <a:extLst>
            <a:ext uri="{FF2B5EF4-FFF2-40B4-BE49-F238E27FC236}">
              <a16:creationId xmlns:a16="http://schemas.microsoft.com/office/drawing/2014/main" id="{783AD366-7016-48AD-BDF5-14CC4D6F1D62}"/>
            </a:ext>
          </a:extLst>
        </xdr:cNvPr>
        <xdr:cNvSpPr/>
      </xdr:nvSpPr>
      <xdr:spPr>
        <a:xfrm>
          <a:off x="2514600" y="9573894"/>
          <a:ext cx="2597150" cy="0"/>
        </a:xfrm>
        <a:custGeom>
          <a:avLst/>
          <a:gdLst/>
          <a:ahLst/>
          <a:cxnLst/>
          <a:rect l="0" t="0" r="0" b="0"/>
          <a:pathLst>
            <a:path w="2597150">
              <a:moveTo>
                <a:pt x="0" y="0"/>
              </a:moveTo>
              <a:lnTo>
                <a:pt x="259715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1412-6E81-4248-9323-E915B386D45C}">
  <dimension ref="A1:J161"/>
  <sheetViews>
    <sheetView zoomScale="125" zoomScaleNormal="125" workbookViewId="0">
      <selection activeCell="G164" sqref="G164"/>
    </sheetView>
  </sheetViews>
  <sheetFormatPr defaultColWidth="0" defaultRowHeight="10.5" customHeight="1" x14ac:dyDescent="0.25"/>
  <cols>
    <col min="1" max="1" width="2.625" style="2" bestFit="1" customWidth="1"/>
    <col min="2" max="2" width="13.125" style="18" customWidth="1"/>
    <col min="3" max="3" width="11" style="18" customWidth="1"/>
    <col min="4" max="4" width="13.25" style="18" customWidth="1"/>
    <col min="5" max="5" width="2.5" style="2" customWidth="1"/>
    <col min="6" max="6" width="35.375" style="18" customWidth="1"/>
    <col min="7" max="9" width="13.375" style="18" customWidth="1"/>
    <col min="10" max="10" width="2.5" style="2" customWidth="1"/>
    <col min="11" max="11" width="2.875" style="18" customWidth="1"/>
    <col min="12" max="16384" width="0" style="18" hidden="1"/>
  </cols>
  <sheetData>
    <row r="1" spans="1:10" ht="11.1" customHeight="1" x14ac:dyDescent="0.25">
      <c r="B1" s="245"/>
      <c r="C1" s="246"/>
      <c r="E1" s="247" t="s">
        <v>2</v>
      </c>
      <c r="F1" s="247"/>
      <c r="H1" s="248"/>
      <c r="I1" s="248"/>
    </row>
    <row r="2" spans="1:10" ht="11.1" customHeight="1" x14ac:dyDescent="0.25">
      <c r="B2" s="245"/>
      <c r="C2" s="246"/>
      <c r="E2" s="249" t="s">
        <v>3</v>
      </c>
      <c r="F2" s="249"/>
    </row>
    <row r="3" spans="1:10" ht="11.1" customHeight="1" x14ac:dyDescent="0.25">
      <c r="B3" s="245" t="s">
        <v>0</v>
      </c>
      <c r="C3" s="246"/>
      <c r="E3" s="248" t="s">
        <v>4</v>
      </c>
      <c r="F3" s="248"/>
      <c r="G3" s="249" t="s">
        <v>21</v>
      </c>
      <c r="H3" s="249"/>
      <c r="I3" s="249"/>
    </row>
    <row r="4" spans="1:10" ht="11.1" customHeight="1" x14ac:dyDescent="0.25">
      <c r="B4" s="245" t="s">
        <v>1</v>
      </c>
      <c r="C4" s="246"/>
      <c r="E4" s="250"/>
      <c r="F4" s="250"/>
      <c r="G4" s="250" t="s">
        <v>5</v>
      </c>
      <c r="H4" s="250"/>
      <c r="I4" s="250"/>
    </row>
    <row r="5" spans="1:10" s="25" customFormat="1" ht="12" customHeight="1" x14ac:dyDescent="0.25">
      <c r="A5" s="251"/>
      <c r="B5" s="24" t="s">
        <v>6</v>
      </c>
      <c r="C5" s="24"/>
      <c r="D5" s="24"/>
      <c r="E5" s="261" t="s">
        <v>131</v>
      </c>
      <c r="F5" s="262"/>
      <c r="G5" s="254" t="s">
        <v>87</v>
      </c>
      <c r="H5" s="255"/>
      <c r="I5" s="256"/>
      <c r="J5" s="3"/>
    </row>
    <row r="6" spans="1:10" s="25" customFormat="1" ht="12" customHeight="1" x14ac:dyDescent="0.25">
      <c r="A6" s="252"/>
      <c r="B6" s="24" t="s">
        <v>7</v>
      </c>
      <c r="C6" s="24"/>
      <c r="D6" s="26"/>
      <c r="E6" s="263"/>
      <c r="F6" s="264"/>
      <c r="G6" s="257" t="s">
        <v>8</v>
      </c>
      <c r="H6" s="257" t="s">
        <v>9</v>
      </c>
      <c r="I6" s="257" t="s">
        <v>10</v>
      </c>
      <c r="J6" s="4"/>
    </row>
    <row r="7" spans="1:10" s="25" customFormat="1" ht="12" customHeight="1" x14ac:dyDescent="0.25">
      <c r="A7" s="252"/>
      <c r="B7" s="259" t="s">
        <v>11</v>
      </c>
      <c r="C7" s="260" t="s">
        <v>88</v>
      </c>
      <c r="D7" s="26" t="s">
        <v>12</v>
      </c>
      <c r="E7" s="265"/>
      <c r="F7" s="264"/>
      <c r="G7" s="258"/>
      <c r="H7" s="258"/>
      <c r="I7" s="258"/>
      <c r="J7" s="4"/>
    </row>
    <row r="8" spans="1:10" s="25" customFormat="1" ht="12" customHeight="1" x14ac:dyDescent="0.25">
      <c r="A8" s="253"/>
      <c r="B8" s="253"/>
      <c r="C8" s="254"/>
      <c r="D8" s="27" t="s">
        <v>46</v>
      </c>
      <c r="E8" s="28"/>
      <c r="F8" s="29"/>
      <c r="G8" s="258"/>
      <c r="H8" s="258"/>
      <c r="I8" s="258"/>
      <c r="J8" s="5"/>
    </row>
    <row r="9" spans="1:10" ht="10.5" customHeight="1" x14ac:dyDescent="0.25">
      <c r="A9" s="7">
        <v>1</v>
      </c>
      <c r="B9" s="97">
        <v>2131728</v>
      </c>
      <c r="C9" s="97">
        <v>1630179</v>
      </c>
      <c r="D9" s="97">
        <v>1500000</v>
      </c>
      <c r="E9" s="7">
        <v>1</v>
      </c>
      <c r="F9" s="8" t="s">
        <v>55</v>
      </c>
      <c r="G9" s="97">
        <v>1500000</v>
      </c>
      <c r="H9" s="97">
        <v>1500000</v>
      </c>
      <c r="I9" s="97">
        <v>1600000</v>
      </c>
      <c r="J9" s="7">
        <v>1</v>
      </c>
    </row>
    <row r="10" spans="1:10" ht="10.5" customHeight="1" x14ac:dyDescent="0.25">
      <c r="A10" s="7">
        <v>2</v>
      </c>
      <c r="B10" s="21" t="s">
        <v>179</v>
      </c>
      <c r="C10" s="21" t="s">
        <v>179</v>
      </c>
      <c r="D10" s="21" t="s">
        <v>179</v>
      </c>
      <c r="E10" s="7">
        <v>2</v>
      </c>
      <c r="F10" s="8" t="s">
        <v>13</v>
      </c>
      <c r="G10" s="21" t="s">
        <v>179</v>
      </c>
      <c r="H10" s="21" t="s">
        <v>179</v>
      </c>
      <c r="I10" s="21" t="s">
        <v>179</v>
      </c>
      <c r="J10" s="7">
        <v>2</v>
      </c>
    </row>
    <row r="11" spans="1:10" ht="10.5" customHeight="1" x14ac:dyDescent="0.25">
      <c r="A11" s="7">
        <v>3</v>
      </c>
      <c r="B11" s="97">
        <v>7967</v>
      </c>
      <c r="C11" s="97">
        <v>8697</v>
      </c>
      <c r="D11" s="97">
        <v>15000</v>
      </c>
      <c r="E11" s="7">
        <v>3</v>
      </c>
      <c r="F11" s="8" t="s">
        <v>22</v>
      </c>
      <c r="G11" s="97">
        <v>10000</v>
      </c>
      <c r="H11" s="97">
        <v>10000</v>
      </c>
      <c r="I11" s="97">
        <v>10000</v>
      </c>
      <c r="J11" s="7">
        <v>3</v>
      </c>
    </row>
    <row r="12" spans="1:10" ht="10.5" customHeight="1" x14ac:dyDescent="0.25">
      <c r="A12" s="7">
        <v>4</v>
      </c>
      <c r="B12" s="97">
        <v>76259</v>
      </c>
      <c r="C12" s="97">
        <v>72023</v>
      </c>
      <c r="D12" s="97">
        <v>30000</v>
      </c>
      <c r="E12" s="7">
        <v>4</v>
      </c>
      <c r="F12" s="8" t="s">
        <v>23</v>
      </c>
      <c r="G12" s="97">
        <v>26000</v>
      </c>
      <c r="H12" s="97">
        <v>26000</v>
      </c>
      <c r="I12" s="97">
        <v>26000</v>
      </c>
      <c r="J12" s="7">
        <v>4</v>
      </c>
    </row>
    <row r="13" spans="1:10" ht="10.5" customHeight="1" x14ac:dyDescent="0.25">
      <c r="A13" s="7">
        <v>5</v>
      </c>
      <c r="B13" s="97">
        <v>0</v>
      </c>
      <c r="C13" s="97">
        <v>0</v>
      </c>
      <c r="D13" s="97">
        <v>0</v>
      </c>
      <c r="E13" s="7">
        <v>5</v>
      </c>
      <c r="F13" s="9" t="s">
        <v>14</v>
      </c>
      <c r="G13" s="97">
        <v>0</v>
      </c>
      <c r="H13" s="97">
        <v>0</v>
      </c>
      <c r="I13" s="97">
        <v>0</v>
      </c>
      <c r="J13" s="7">
        <v>5</v>
      </c>
    </row>
    <row r="14" spans="1:10" ht="10.5" customHeight="1" x14ac:dyDescent="0.25">
      <c r="A14" s="7">
        <v>6</v>
      </c>
      <c r="B14" s="100"/>
      <c r="C14" s="100"/>
      <c r="D14" s="100"/>
      <c r="E14" s="7">
        <v>6</v>
      </c>
      <c r="F14" s="1" t="s">
        <v>15</v>
      </c>
      <c r="G14" s="100"/>
      <c r="H14" s="100"/>
      <c r="I14" s="100"/>
      <c r="J14" s="7">
        <v>6</v>
      </c>
    </row>
    <row r="15" spans="1:10" ht="10.5" customHeight="1" x14ac:dyDescent="0.25">
      <c r="A15" s="7">
        <v>7</v>
      </c>
      <c r="B15" s="97">
        <v>0</v>
      </c>
      <c r="C15" s="97">
        <v>0</v>
      </c>
      <c r="D15" s="97">
        <v>500</v>
      </c>
      <c r="E15" s="7">
        <v>7</v>
      </c>
      <c r="F15" s="20" t="s">
        <v>24</v>
      </c>
      <c r="G15" s="97">
        <v>500</v>
      </c>
      <c r="H15" s="97">
        <v>500</v>
      </c>
      <c r="I15" s="97">
        <v>500</v>
      </c>
      <c r="J15" s="7">
        <v>7</v>
      </c>
    </row>
    <row r="16" spans="1:10" ht="10.5" customHeight="1" x14ac:dyDescent="0.25">
      <c r="A16" s="7">
        <v>8</v>
      </c>
      <c r="B16" s="97">
        <v>1283954</v>
      </c>
      <c r="C16" s="97">
        <v>1434981</v>
      </c>
      <c r="D16" s="97">
        <v>1448280</v>
      </c>
      <c r="E16" s="7">
        <v>8</v>
      </c>
      <c r="F16" s="20" t="s">
        <v>25</v>
      </c>
      <c r="G16" s="97">
        <v>1459080</v>
      </c>
      <c r="H16" s="97">
        <v>1459080</v>
      </c>
      <c r="I16" s="97">
        <v>1459080</v>
      </c>
      <c r="J16" s="7">
        <v>8</v>
      </c>
    </row>
    <row r="17" spans="1:10" ht="10.5" customHeight="1" x14ac:dyDescent="0.25">
      <c r="A17" s="7">
        <v>9</v>
      </c>
      <c r="B17" s="97">
        <v>2325</v>
      </c>
      <c r="C17" s="97">
        <v>2308</v>
      </c>
      <c r="D17" s="97">
        <v>2000</v>
      </c>
      <c r="E17" s="7">
        <v>9</v>
      </c>
      <c r="F17" s="20" t="s">
        <v>26</v>
      </c>
      <c r="G17" s="97">
        <v>2000</v>
      </c>
      <c r="H17" s="97">
        <v>2000</v>
      </c>
      <c r="I17" s="97">
        <v>2000</v>
      </c>
      <c r="J17" s="7">
        <v>9</v>
      </c>
    </row>
    <row r="18" spans="1:10" ht="10.5" customHeight="1" x14ac:dyDescent="0.25">
      <c r="A18" s="7">
        <v>10</v>
      </c>
      <c r="B18" s="97">
        <v>2738</v>
      </c>
      <c r="C18" s="97">
        <v>2442</v>
      </c>
      <c r="D18" s="97">
        <v>2664</v>
      </c>
      <c r="E18" s="7">
        <v>10</v>
      </c>
      <c r="F18" s="20" t="s">
        <v>34</v>
      </c>
      <c r="G18" s="97">
        <v>2886</v>
      </c>
      <c r="H18" s="97">
        <v>2886</v>
      </c>
      <c r="I18" s="97">
        <v>2886</v>
      </c>
      <c r="J18" s="7">
        <v>10</v>
      </c>
    </row>
    <row r="19" spans="1:10" ht="10.5" customHeight="1" x14ac:dyDescent="0.25">
      <c r="A19" s="7">
        <v>11</v>
      </c>
      <c r="B19" s="97">
        <v>936</v>
      </c>
      <c r="C19" s="97">
        <v>1044</v>
      </c>
      <c r="D19" s="97">
        <v>750</v>
      </c>
      <c r="E19" s="7">
        <v>11</v>
      </c>
      <c r="F19" s="20" t="s">
        <v>27</v>
      </c>
      <c r="G19" s="97">
        <v>750</v>
      </c>
      <c r="H19" s="97">
        <v>750</v>
      </c>
      <c r="I19" s="97">
        <v>750</v>
      </c>
      <c r="J19" s="7">
        <v>11</v>
      </c>
    </row>
    <row r="20" spans="1:10" ht="10.5" customHeight="1" x14ac:dyDescent="0.25">
      <c r="A20" s="7">
        <v>12</v>
      </c>
      <c r="B20" s="97">
        <v>0</v>
      </c>
      <c r="C20" s="97">
        <v>0</v>
      </c>
      <c r="D20" s="97">
        <v>0</v>
      </c>
      <c r="E20" s="7">
        <v>12</v>
      </c>
      <c r="F20" s="20" t="s">
        <v>28</v>
      </c>
      <c r="G20" s="97">
        <v>0</v>
      </c>
      <c r="H20" s="97">
        <v>0</v>
      </c>
      <c r="I20" s="97">
        <v>0</v>
      </c>
      <c r="J20" s="7">
        <v>12</v>
      </c>
    </row>
    <row r="21" spans="1:10" ht="10.5" customHeight="1" x14ac:dyDescent="0.25">
      <c r="A21" s="7">
        <v>13</v>
      </c>
      <c r="B21" s="97">
        <v>13260</v>
      </c>
      <c r="C21" s="97">
        <v>14350</v>
      </c>
      <c r="D21" s="97">
        <v>10000</v>
      </c>
      <c r="E21" s="7">
        <v>13</v>
      </c>
      <c r="F21" s="20" t="s">
        <v>29</v>
      </c>
      <c r="G21" s="97">
        <v>5000</v>
      </c>
      <c r="H21" s="97">
        <v>5000</v>
      </c>
      <c r="I21" s="97">
        <v>5000</v>
      </c>
      <c r="J21" s="7">
        <v>13</v>
      </c>
    </row>
    <row r="22" spans="1:10" ht="10.5" customHeight="1" x14ac:dyDescent="0.25">
      <c r="A22" s="7">
        <v>14</v>
      </c>
      <c r="B22" s="97">
        <v>0</v>
      </c>
      <c r="C22" s="97">
        <v>0</v>
      </c>
      <c r="D22" s="97">
        <v>0</v>
      </c>
      <c r="E22" s="7">
        <v>14</v>
      </c>
      <c r="F22" s="20" t="s">
        <v>30</v>
      </c>
      <c r="G22" s="97">
        <v>1300</v>
      </c>
      <c r="H22" s="97">
        <v>1300</v>
      </c>
      <c r="I22" s="97">
        <v>1300</v>
      </c>
      <c r="J22" s="7">
        <v>14</v>
      </c>
    </row>
    <row r="23" spans="1:10" ht="10.5" customHeight="1" x14ac:dyDescent="0.25">
      <c r="A23" s="7">
        <v>15</v>
      </c>
      <c r="B23" s="97">
        <v>0</v>
      </c>
      <c r="C23" s="97">
        <v>0</v>
      </c>
      <c r="D23" s="97">
        <v>0</v>
      </c>
      <c r="E23" s="7">
        <v>15</v>
      </c>
      <c r="F23" s="20" t="s">
        <v>31</v>
      </c>
      <c r="G23" s="97">
        <v>1800</v>
      </c>
      <c r="H23" s="97">
        <v>1800</v>
      </c>
      <c r="I23" s="97">
        <v>1800</v>
      </c>
      <c r="J23" s="7">
        <v>15</v>
      </c>
    </row>
    <row r="24" spans="1:10" ht="10.5" customHeight="1" x14ac:dyDescent="0.25">
      <c r="A24" s="7">
        <v>16</v>
      </c>
      <c r="B24" s="97">
        <v>0</v>
      </c>
      <c r="C24" s="97">
        <v>0</v>
      </c>
      <c r="D24" s="97">
        <v>0</v>
      </c>
      <c r="E24" s="7">
        <v>16</v>
      </c>
      <c r="F24" s="20" t="s">
        <v>33</v>
      </c>
      <c r="G24" s="97">
        <v>1020</v>
      </c>
      <c r="H24" s="97">
        <v>1020</v>
      </c>
      <c r="I24" s="97">
        <v>1020</v>
      </c>
      <c r="J24" s="7">
        <v>16</v>
      </c>
    </row>
    <row r="25" spans="1:10" ht="10.5" customHeight="1" x14ac:dyDescent="0.25">
      <c r="A25" s="7">
        <v>17</v>
      </c>
      <c r="B25" s="97">
        <v>0</v>
      </c>
      <c r="C25" s="97">
        <v>0</v>
      </c>
      <c r="D25" s="97">
        <v>0</v>
      </c>
      <c r="E25" s="7">
        <v>17</v>
      </c>
      <c r="F25" s="20" t="s">
        <v>32</v>
      </c>
      <c r="G25" s="97">
        <v>1000</v>
      </c>
      <c r="H25" s="97">
        <v>1000</v>
      </c>
      <c r="I25" s="97">
        <v>1000</v>
      </c>
      <c r="J25" s="7">
        <v>17</v>
      </c>
    </row>
    <row r="26" spans="1:10" ht="10.5" customHeight="1" x14ac:dyDescent="0.25">
      <c r="A26" s="7">
        <v>19</v>
      </c>
      <c r="B26" s="98">
        <f>SUM(B9:B25)</f>
        <v>3519167</v>
      </c>
      <c r="C26" s="98">
        <f>SUM(C9:C25)</f>
        <v>3166024</v>
      </c>
      <c r="D26" s="98">
        <f>SUM(D9:D25)</f>
        <v>3009194</v>
      </c>
      <c r="E26" s="7">
        <v>19</v>
      </c>
      <c r="F26" s="23" t="s">
        <v>16</v>
      </c>
      <c r="G26" s="98">
        <f>SUM(G9:G25)</f>
        <v>3011336</v>
      </c>
      <c r="H26" s="98">
        <f>SUM(H9:H25)</f>
        <v>3011336</v>
      </c>
      <c r="I26" s="98">
        <f>SUM(I9:I25)</f>
        <v>3111336</v>
      </c>
      <c r="J26" s="7">
        <v>19</v>
      </c>
    </row>
    <row r="27" spans="1:10" ht="10.5" customHeight="1" x14ac:dyDescent="0.25">
      <c r="A27" s="7">
        <v>20</v>
      </c>
      <c r="B27" s="99"/>
      <c r="C27" s="99"/>
      <c r="D27" s="97">
        <v>520274</v>
      </c>
      <c r="E27" s="7">
        <v>20</v>
      </c>
      <c r="F27" s="8" t="s">
        <v>56</v>
      </c>
      <c r="G27" s="97">
        <v>540955</v>
      </c>
      <c r="H27" s="97">
        <v>540955</v>
      </c>
      <c r="I27" s="97">
        <v>540955</v>
      </c>
      <c r="J27" s="7">
        <v>20</v>
      </c>
    </row>
    <row r="28" spans="1:10" ht="10.5" customHeight="1" thickBot="1" x14ac:dyDescent="0.3">
      <c r="A28" s="10">
        <v>21</v>
      </c>
      <c r="B28" s="97">
        <v>499851</v>
      </c>
      <c r="C28" s="97">
        <v>519926</v>
      </c>
      <c r="D28" s="100"/>
      <c r="E28" s="10">
        <v>21</v>
      </c>
      <c r="F28" s="11" t="s">
        <v>17</v>
      </c>
      <c r="G28" s="103"/>
      <c r="H28" s="103"/>
      <c r="I28" s="103"/>
      <c r="J28" s="10">
        <v>21</v>
      </c>
    </row>
    <row r="29" spans="1:10" ht="10.5" customHeight="1" thickBot="1" x14ac:dyDescent="0.3">
      <c r="A29" s="51">
        <v>22</v>
      </c>
      <c r="B29" s="101">
        <f>B26+B28</f>
        <v>4019018</v>
      </c>
      <c r="C29" s="101">
        <f>C26+C28</f>
        <v>3685950</v>
      </c>
      <c r="D29" s="101">
        <f>D26+D27</f>
        <v>3529468</v>
      </c>
      <c r="E29" s="52">
        <v>22</v>
      </c>
      <c r="F29" s="30" t="s">
        <v>18</v>
      </c>
      <c r="G29" s="101">
        <f>G26+G27</f>
        <v>3552291</v>
      </c>
      <c r="H29" s="101">
        <f>H26+H27</f>
        <v>3552291</v>
      </c>
      <c r="I29" s="101">
        <v>3652291</v>
      </c>
      <c r="J29" s="53">
        <v>22</v>
      </c>
    </row>
    <row r="30" spans="1:10" ht="10.5" customHeight="1" x14ac:dyDescent="0.25">
      <c r="B30" s="31" t="s">
        <v>19</v>
      </c>
      <c r="C30" s="31"/>
      <c r="D30" s="32" t="s">
        <v>20</v>
      </c>
      <c r="E30" s="32"/>
      <c r="F30" s="32"/>
      <c r="G30" s="33"/>
    </row>
    <row r="31" spans="1:10" ht="10.5" customHeight="1" x14ac:dyDescent="0.25">
      <c r="D31" s="34"/>
      <c r="E31" s="34"/>
      <c r="F31" s="34"/>
      <c r="G31" s="2"/>
    </row>
    <row r="32" spans="1:10" ht="10.5" customHeight="1" x14ac:dyDescent="0.25">
      <c r="D32" s="247" t="s">
        <v>35</v>
      </c>
      <c r="E32" s="247"/>
      <c r="F32" s="247"/>
      <c r="G32" s="247"/>
    </row>
    <row r="33" spans="1:10" ht="10.5" customHeight="1" x14ac:dyDescent="0.25">
      <c r="B33" s="35" t="s">
        <v>0</v>
      </c>
      <c r="E33" s="249" t="s">
        <v>3</v>
      </c>
      <c r="F33" s="249"/>
      <c r="G33" s="247" t="s">
        <v>21</v>
      </c>
      <c r="H33" s="247"/>
      <c r="I33" s="247"/>
    </row>
    <row r="34" spans="1:10" ht="10.5" customHeight="1" x14ac:dyDescent="0.25">
      <c r="A34" s="12"/>
      <c r="B34" s="35" t="s">
        <v>36</v>
      </c>
      <c r="C34" s="36"/>
      <c r="D34" s="13" t="s">
        <v>37</v>
      </c>
      <c r="E34" s="13"/>
      <c r="F34" s="13"/>
      <c r="G34" s="19"/>
      <c r="H34" s="268" t="s">
        <v>38</v>
      </c>
      <c r="I34" s="268"/>
      <c r="J34" s="36"/>
    </row>
    <row r="35" spans="1:10" s="25" customFormat="1" ht="12" customHeight="1" x14ac:dyDescent="0.25">
      <c r="A35" s="251"/>
      <c r="B35" s="24" t="s">
        <v>6</v>
      </c>
      <c r="C35" s="24"/>
      <c r="D35" s="24"/>
      <c r="E35" s="261" t="s">
        <v>130</v>
      </c>
      <c r="F35" s="262"/>
      <c r="G35" s="254" t="s">
        <v>87</v>
      </c>
      <c r="H35" s="255"/>
      <c r="I35" s="256"/>
      <c r="J35" s="3"/>
    </row>
    <row r="36" spans="1:10" s="25" customFormat="1" ht="12" customHeight="1" x14ac:dyDescent="0.25">
      <c r="A36" s="252"/>
      <c r="B36" s="24" t="s">
        <v>7</v>
      </c>
      <c r="C36" s="24"/>
      <c r="D36" s="26"/>
      <c r="E36" s="263"/>
      <c r="F36" s="264"/>
      <c r="G36" s="257" t="s">
        <v>8</v>
      </c>
      <c r="H36" s="257" t="s">
        <v>9</v>
      </c>
      <c r="I36" s="257" t="s">
        <v>10</v>
      </c>
      <c r="J36" s="4"/>
    </row>
    <row r="37" spans="1:10" s="25" customFormat="1" ht="12" customHeight="1" x14ac:dyDescent="0.25">
      <c r="A37" s="252"/>
      <c r="B37" s="259" t="s">
        <v>11</v>
      </c>
      <c r="C37" s="260" t="s">
        <v>88</v>
      </c>
      <c r="D37" s="26" t="s">
        <v>12</v>
      </c>
      <c r="E37" s="265"/>
      <c r="F37" s="264"/>
      <c r="G37" s="258"/>
      <c r="H37" s="258"/>
      <c r="I37" s="258"/>
      <c r="J37" s="4"/>
    </row>
    <row r="38" spans="1:10" s="25" customFormat="1" ht="12" customHeight="1" x14ac:dyDescent="0.25">
      <c r="A38" s="253"/>
      <c r="B38" s="253"/>
      <c r="C38" s="254"/>
      <c r="D38" s="27" t="s">
        <v>46</v>
      </c>
      <c r="E38" s="28"/>
      <c r="F38" s="29"/>
      <c r="G38" s="258"/>
      <c r="H38" s="258"/>
      <c r="I38" s="258"/>
      <c r="J38" s="5"/>
    </row>
    <row r="39" spans="1:10" ht="10.5" customHeight="1" x14ac:dyDescent="0.25">
      <c r="A39" s="7">
        <v>1</v>
      </c>
      <c r="B39" s="97">
        <v>142416</v>
      </c>
      <c r="C39" s="97">
        <v>143532</v>
      </c>
      <c r="D39" s="97">
        <v>144828</v>
      </c>
      <c r="E39" s="7">
        <v>1</v>
      </c>
      <c r="F39" s="20" t="s">
        <v>57</v>
      </c>
      <c r="G39" s="97">
        <v>145908</v>
      </c>
      <c r="H39" s="97">
        <v>145908</v>
      </c>
      <c r="I39" s="97">
        <v>245908</v>
      </c>
      <c r="J39" s="7">
        <v>1</v>
      </c>
    </row>
    <row r="40" spans="1:10" ht="10.5" customHeight="1" x14ac:dyDescent="0.25">
      <c r="A40" s="7">
        <v>2</v>
      </c>
      <c r="B40" s="97">
        <v>379776</v>
      </c>
      <c r="C40" s="97">
        <v>526284</v>
      </c>
      <c r="D40" s="97">
        <v>531036</v>
      </c>
      <c r="E40" s="7">
        <v>2</v>
      </c>
      <c r="F40" s="20" t="s">
        <v>58</v>
      </c>
      <c r="G40" s="97">
        <v>534996</v>
      </c>
      <c r="H40" s="97">
        <v>534996</v>
      </c>
      <c r="I40" s="97">
        <v>534996</v>
      </c>
      <c r="J40" s="7">
        <v>2</v>
      </c>
    </row>
    <row r="41" spans="1:10" ht="10.5" customHeight="1" x14ac:dyDescent="0.25">
      <c r="A41" s="7">
        <v>3</v>
      </c>
      <c r="B41" s="97">
        <v>0</v>
      </c>
      <c r="C41" s="97">
        <v>0</v>
      </c>
      <c r="D41" s="97">
        <v>433717</v>
      </c>
      <c r="E41" s="7">
        <v>3</v>
      </c>
      <c r="F41" s="20" t="s">
        <v>59</v>
      </c>
      <c r="G41" s="97">
        <f>G29-G39-G40-G42-G43-G44</f>
        <v>150679.67999999993</v>
      </c>
      <c r="H41" s="97">
        <v>150679.67999999993</v>
      </c>
      <c r="I41" s="97">
        <v>150679.67999999993</v>
      </c>
      <c r="J41" s="7">
        <v>3</v>
      </c>
    </row>
    <row r="42" spans="1:10" ht="10.5" customHeight="1" x14ac:dyDescent="0.25">
      <c r="A42" s="7">
        <v>4</v>
      </c>
      <c r="B42" s="97">
        <v>877208</v>
      </c>
      <c r="C42" s="97">
        <v>889207</v>
      </c>
      <c r="D42" s="97">
        <v>1152926</v>
      </c>
      <c r="E42" s="7">
        <v>4</v>
      </c>
      <c r="F42" s="20" t="s">
        <v>60</v>
      </c>
      <c r="G42" s="97">
        <f>G86</f>
        <v>1230271</v>
      </c>
      <c r="H42" s="97">
        <v>1230271</v>
      </c>
      <c r="I42" s="97">
        <v>1230271</v>
      </c>
      <c r="J42" s="7">
        <v>4</v>
      </c>
    </row>
    <row r="43" spans="1:10" ht="10.5" customHeight="1" x14ac:dyDescent="0.25">
      <c r="A43" s="7">
        <v>5</v>
      </c>
      <c r="B43" s="97">
        <v>610109</v>
      </c>
      <c r="C43" s="97">
        <v>686999</v>
      </c>
      <c r="D43" s="97">
        <v>1066961</v>
      </c>
      <c r="E43" s="7">
        <v>5</v>
      </c>
      <c r="F43" s="20" t="s">
        <v>61</v>
      </c>
      <c r="G43" s="97">
        <f>G160</f>
        <v>1290436.32</v>
      </c>
      <c r="H43" s="97">
        <v>1290436.32</v>
      </c>
      <c r="I43" s="97">
        <v>1290436.32</v>
      </c>
      <c r="J43" s="7">
        <v>5</v>
      </c>
    </row>
    <row r="44" spans="1:10" ht="10.5" customHeight="1" x14ac:dyDescent="0.25">
      <c r="A44" s="7">
        <v>6</v>
      </c>
      <c r="B44" s="102"/>
      <c r="C44" s="102"/>
      <c r="D44" s="97">
        <v>200000</v>
      </c>
      <c r="E44" s="7">
        <v>6</v>
      </c>
      <c r="F44" s="20" t="s">
        <v>62</v>
      </c>
      <c r="G44" s="97">
        <v>200000</v>
      </c>
      <c r="H44" s="97">
        <v>200000</v>
      </c>
      <c r="I44" s="97">
        <v>200000</v>
      </c>
      <c r="J44" s="7">
        <v>6</v>
      </c>
    </row>
    <row r="45" spans="1:10" ht="10.5" customHeight="1" thickBot="1" x14ac:dyDescent="0.3">
      <c r="A45" s="7">
        <v>7</v>
      </c>
      <c r="B45" s="97">
        <v>2009509</v>
      </c>
      <c r="C45" s="97">
        <v>1439928</v>
      </c>
      <c r="D45" s="102"/>
      <c r="E45" s="7">
        <v>7</v>
      </c>
      <c r="F45" s="20" t="s">
        <v>63</v>
      </c>
      <c r="G45" s="102"/>
      <c r="H45" s="102"/>
      <c r="I45" s="102"/>
      <c r="J45" s="7">
        <v>7</v>
      </c>
    </row>
    <row r="46" spans="1:10" ht="10.5" customHeight="1" thickBot="1" x14ac:dyDescent="0.3">
      <c r="A46" s="51">
        <v>8</v>
      </c>
      <c r="B46" s="101">
        <f>SUM(B36:B45)</f>
        <v>4019018</v>
      </c>
      <c r="C46" s="101">
        <f>SUM(C36:C45)</f>
        <v>3685950</v>
      </c>
      <c r="D46" s="101">
        <f>SUM(D36:D44)</f>
        <v>3529468</v>
      </c>
      <c r="E46" s="52">
        <v>8</v>
      </c>
      <c r="F46" s="30" t="s">
        <v>103</v>
      </c>
      <c r="G46" s="101">
        <f>SUM(G36:G44)</f>
        <v>3552291</v>
      </c>
      <c r="H46" s="101">
        <v>3552291</v>
      </c>
      <c r="I46" s="101">
        <f>SUM(I36:I44)</f>
        <v>3652291</v>
      </c>
      <c r="J46" s="53">
        <v>8</v>
      </c>
    </row>
    <row r="47" spans="1:10" ht="10.5" customHeight="1" x14ac:dyDescent="0.25">
      <c r="A47" s="266" t="s">
        <v>54</v>
      </c>
      <c r="B47" s="267"/>
      <c r="C47" s="267"/>
      <c r="E47" s="18"/>
    </row>
    <row r="48" spans="1:10" ht="10.5" customHeight="1" x14ac:dyDescent="0.25">
      <c r="A48" s="18"/>
      <c r="B48" s="44"/>
      <c r="C48" s="44"/>
      <c r="E48" s="18"/>
    </row>
    <row r="49" spans="1:10" ht="10.5" customHeight="1" x14ac:dyDescent="0.25">
      <c r="A49" s="18"/>
      <c r="B49" s="44"/>
      <c r="C49" s="44"/>
      <c r="E49" s="18"/>
    </row>
    <row r="50" spans="1:10" ht="10.5" customHeight="1" x14ac:dyDescent="0.25">
      <c r="A50" s="18"/>
      <c r="B50" s="44"/>
      <c r="C50" s="44"/>
      <c r="E50" s="18"/>
    </row>
    <row r="51" spans="1:10" ht="10.5" customHeight="1" x14ac:dyDescent="0.25">
      <c r="A51" s="18"/>
      <c r="B51" s="44"/>
      <c r="C51" s="44"/>
      <c r="E51" s="18"/>
    </row>
    <row r="52" spans="1:10" ht="10.5" customHeight="1" x14ac:dyDescent="0.25">
      <c r="A52" s="18"/>
      <c r="B52" s="44"/>
      <c r="C52" s="44"/>
      <c r="E52" s="18"/>
    </row>
    <row r="53" spans="1:10" ht="10.5" customHeight="1" x14ac:dyDescent="0.25">
      <c r="A53" s="18"/>
      <c r="B53" s="44"/>
      <c r="C53" s="44"/>
      <c r="E53" s="18"/>
    </row>
    <row r="54" spans="1:10" ht="10.5" customHeight="1" x14ac:dyDescent="0.25">
      <c r="A54" s="18"/>
      <c r="B54" s="44"/>
      <c r="C54" s="44"/>
      <c r="E54" s="18"/>
    </row>
    <row r="55" spans="1:10" ht="10.5" customHeight="1" x14ac:dyDescent="0.25">
      <c r="A55" s="18"/>
      <c r="B55" s="44"/>
      <c r="C55" s="44"/>
      <c r="E55" s="18"/>
    </row>
    <row r="56" spans="1:10" ht="10.5" customHeight="1" x14ac:dyDescent="0.25">
      <c r="D56" s="247" t="s">
        <v>64</v>
      </c>
      <c r="E56" s="247"/>
      <c r="F56" s="247"/>
      <c r="G56" s="247"/>
    </row>
    <row r="57" spans="1:10" ht="10.5" customHeight="1" x14ac:dyDescent="0.25">
      <c r="B57" s="35" t="s">
        <v>0</v>
      </c>
      <c r="E57" s="249" t="s">
        <v>3</v>
      </c>
      <c r="F57" s="249"/>
      <c r="G57" s="247" t="s">
        <v>21</v>
      </c>
      <c r="H57" s="247"/>
      <c r="I57" s="247"/>
    </row>
    <row r="58" spans="1:10" ht="10.5" customHeight="1" x14ac:dyDescent="0.25">
      <c r="A58" s="12"/>
      <c r="B58" s="35" t="s">
        <v>36</v>
      </c>
      <c r="C58" s="36"/>
      <c r="D58" s="13" t="s">
        <v>37</v>
      </c>
      <c r="E58" s="13"/>
      <c r="F58" s="13"/>
      <c r="G58" s="19"/>
      <c r="H58" s="268" t="s">
        <v>38</v>
      </c>
      <c r="I58" s="268"/>
      <c r="J58" s="36"/>
    </row>
    <row r="59" spans="1:10" ht="12" customHeight="1" x14ac:dyDescent="0.25">
      <c r="A59" s="251"/>
      <c r="B59" s="37" t="s">
        <v>6</v>
      </c>
      <c r="C59" s="38"/>
      <c r="D59" s="39"/>
      <c r="E59" s="261" t="s">
        <v>104</v>
      </c>
      <c r="F59" s="262"/>
      <c r="G59" s="40" t="s">
        <v>89</v>
      </c>
      <c r="H59" s="41"/>
      <c r="I59" s="42"/>
      <c r="J59" s="3"/>
    </row>
    <row r="60" spans="1:10" ht="12" customHeight="1" x14ac:dyDescent="0.25">
      <c r="A60" s="252"/>
      <c r="B60" s="45" t="s">
        <v>7</v>
      </c>
      <c r="C60" s="46"/>
      <c r="D60" s="3" t="s">
        <v>39</v>
      </c>
      <c r="E60" s="263"/>
      <c r="F60" s="264"/>
      <c r="G60" s="47"/>
      <c r="H60" s="46"/>
      <c r="I60" s="48"/>
      <c r="J60" s="4"/>
    </row>
    <row r="61" spans="1:10" ht="12" customHeight="1" x14ac:dyDescent="0.25">
      <c r="A61" s="252"/>
      <c r="B61" s="3" t="s">
        <v>40</v>
      </c>
      <c r="C61" s="3" t="s">
        <v>41</v>
      </c>
      <c r="D61" s="4" t="s">
        <v>42</v>
      </c>
      <c r="E61" s="263"/>
      <c r="F61" s="264"/>
      <c r="G61" s="3" t="s">
        <v>43</v>
      </c>
      <c r="H61" s="3" t="s">
        <v>44</v>
      </c>
      <c r="I61" s="3" t="s">
        <v>45</v>
      </c>
      <c r="J61" s="4"/>
    </row>
    <row r="62" spans="1:10" ht="12" customHeight="1" x14ac:dyDescent="0.25">
      <c r="A62" s="253"/>
      <c r="B62" s="5" t="s">
        <v>90</v>
      </c>
      <c r="C62" s="5" t="s">
        <v>91</v>
      </c>
      <c r="D62" s="5" t="s">
        <v>46</v>
      </c>
      <c r="E62" s="269"/>
      <c r="F62" s="270"/>
      <c r="G62" s="5" t="s">
        <v>47</v>
      </c>
      <c r="H62" s="5" t="s">
        <v>48</v>
      </c>
      <c r="I62" s="5" t="s">
        <v>49</v>
      </c>
      <c r="J62" s="5"/>
    </row>
    <row r="63" spans="1:10" ht="10.5" customHeight="1" x14ac:dyDescent="0.25">
      <c r="A63" s="6">
        <v>1</v>
      </c>
      <c r="B63" s="43"/>
      <c r="C63" s="43"/>
      <c r="D63" s="43"/>
      <c r="E63" s="6">
        <v>1</v>
      </c>
      <c r="F63" s="20" t="s">
        <v>84</v>
      </c>
      <c r="G63" s="6"/>
      <c r="H63" s="6"/>
      <c r="I63" s="6"/>
      <c r="J63" s="6">
        <v>1</v>
      </c>
    </row>
    <row r="64" spans="1:10" ht="10.5" customHeight="1" x14ac:dyDescent="0.25">
      <c r="A64" s="7">
        <v>2</v>
      </c>
      <c r="B64" s="97">
        <v>122234</v>
      </c>
      <c r="C64" s="97">
        <v>125936</v>
      </c>
      <c r="D64" s="97">
        <v>129780</v>
      </c>
      <c r="E64" s="7">
        <v>2</v>
      </c>
      <c r="F64" s="20" t="s">
        <v>65</v>
      </c>
      <c r="G64" s="97">
        <v>133668</v>
      </c>
      <c r="H64" s="97">
        <v>133668</v>
      </c>
      <c r="I64" s="97">
        <v>133668</v>
      </c>
      <c r="J64" s="7">
        <v>2</v>
      </c>
    </row>
    <row r="65" spans="1:10" ht="10.5" customHeight="1" x14ac:dyDescent="0.25">
      <c r="A65" s="7">
        <v>3</v>
      </c>
      <c r="B65" s="97">
        <v>82016</v>
      </c>
      <c r="C65" s="97">
        <v>89226</v>
      </c>
      <c r="D65" s="97">
        <v>91842</v>
      </c>
      <c r="E65" s="7">
        <v>3</v>
      </c>
      <c r="F65" s="20" t="s">
        <v>66</v>
      </c>
      <c r="G65" s="97">
        <v>103902</v>
      </c>
      <c r="H65" s="97">
        <v>103902</v>
      </c>
      <c r="I65" s="97">
        <v>103902</v>
      </c>
      <c r="J65" s="7">
        <v>3</v>
      </c>
    </row>
    <row r="66" spans="1:10" ht="10.5" customHeight="1" x14ac:dyDescent="0.25">
      <c r="A66" s="7">
        <v>4</v>
      </c>
      <c r="B66" s="97">
        <v>0</v>
      </c>
      <c r="C66" s="97">
        <v>0</v>
      </c>
      <c r="D66" s="97">
        <v>12000</v>
      </c>
      <c r="E66" s="7">
        <v>4</v>
      </c>
      <c r="F66" s="20" t="s">
        <v>67</v>
      </c>
      <c r="G66" s="97">
        <v>12000</v>
      </c>
      <c r="H66" s="97">
        <v>12000</v>
      </c>
      <c r="I66" s="97">
        <v>12000</v>
      </c>
      <c r="J66" s="7">
        <v>4</v>
      </c>
    </row>
    <row r="67" spans="1:10" ht="10.5" customHeight="1" x14ac:dyDescent="0.25">
      <c r="A67" s="7">
        <v>5</v>
      </c>
      <c r="B67" s="97">
        <v>76567</v>
      </c>
      <c r="C67" s="97">
        <v>78186</v>
      </c>
      <c r="D67" s="97">
        <v>79668</v>
      </c>
      <c r="E67" s="7">
        <v>5</v>
      </c>
      <c r="F67" s="20" t="s">
        <v>68</v>
      </c>
      <c r="G67" s="97">
        <v>82056</v>
      </c>
      <c r="H67" s="97">
        <v>82056</v>
      </c>
      <c r="I67" s="97">
        <v>82056</v>
      </c>
      <c r="J67" s="7">
        <v>5</v>
      </c>
    </row>
    <row r="68" spans="1:10" ht="10.5" customHeight="1" x14ac:dyDescent="0.25">
      <c r="A68" s="7">
        <v>6</v>
      </c>
      <c r="B68" s="97">
        <v>36902</v>
      </c>
      <c r="C68" s="97">
        <v>0</v>
      </c>
      <c r="D68" s="97">
        <v>0</v>
      </c>
      <c r="E68" s="7">
        <v>6</v>
      </c>
      <c r="F68" s="20" t="s">
        <v>69</v>
      </c>
      <c r="G68" s="97">
        <v>0</v>
      </c>
      <c r="H68" s="97">
        <v>0</v>
      </c>
      <c r="I68" s="97">
        <v>0</v>
      </c>
      <c r="J68" s="7">
        <v>6</v>
      </c>
    </row>
    <row r="69" spans="1:10" ht="10.5" customHeight="1" x14ac:dyDescent="0.25">
      <c r="A69" s="7">
        <v>7</v>
      </c>
      <c r="B69" s="97">
        <v>76684</v>
      </c>
      <c r="C69" s="97">
        <v>78372</v>
      </c>
      <c r="D69" s="97">
        <v>79668</v>
      </c>
      <c r="E69" s="7">
        <v>7</v>
      </c>
      <c r="F69" s="20" t="s">
        <v>70</v>
      </c>
      <c r="G69" s="97">
        <v>82056</v>
      </c>
      <c r="H69" s="97">
        <v>82056</v>
      </c>
      <c r="I69" s="97">
        <v>82056</v>
      </c>
      <c r="J69" s="7">
        <v>7</v>
      </c>
    </row>
    <row r="70" spans="1:10" ht="10.5" customHeight="1" x14ac:dyDescent="0.25">
      <c r="A70" s="7">
        <v>8</v>
      </c>
      <c r="B70" s="97">
        <v>81758</v>
      </c>
      <c r="C70" s="97">
        <v>88308</v>
      </c>
      <c r="D70" s="97">
        <v>92220</v>
      </c>
      <c r="E70" s="7">
        <v>8</v>
      </c>
      <c r="F70" s="20" t="s">
        <v>71</v>
      </c>
      <c r="G70" s="97">
        <v>97836</v>
      </c>
      <c r="H70" s="97">
        <v>97836</v>
      </c>
      <c r="I70" s="97">
        <v>97836</v>
      </c>
      <c r="J70" s="7">
        <v>8</v>
      </c>
    </row>
    <row r="71" spans="1:10" ht="10.5" customHeight="1" x14ac:dyDescent="0.25">
      <c r="A71" s="7">
        <v>9</v>
      </c>
      <c r="B71" s="97">
        <v>33701</v>
      </c>
      <c r="C71" s="97">
        <v>36281</v>
      </c>
      <c r="D71" s="97">
        <v>65544</v>
      </c>
      <c r="E71" s="7">
        <v>9</v>
      </c>
      <c r="F71" s="20" t="s">
        <v>72</v>
      </c>
      <c r="G71" s="97">
        <v>70884</v>
      </c>
      <c r="H71" s="97">
        <v>70884</v>
      </c>
      <c r="I71" s="97">
        <v>70884</v>
      </c>
      <c r="J71" s="7">
        <v>9</v>
      </c>
    </row>
    <row r="72" spans="1:10" ht="10.5" customHeight="1" x14ac:dyDescent="0.25">
      <c r="A72" s="7">
        <v>10</v>
      </c>
      <c r="B72" s="97">
        <v>38538</v>
      </c>
      <c r="C72" s="97">
        <v>60153</v>
      </c>
      <c r="D72" s="97">
        <v>71015</v>
      </c>
      <c r="E72" s="7">
        <v>10</v>
      </c>
      <c r="F72" s="20" t="s">
        <v>73</v>
      </c>
      <c r="G72" s="97">
        <v>76916</v>
      </c>
      <c r="H72" s="97">
        <v>76916</v>
      </c>
      <c r="I72" s="97">
        <v>76916</v>
      </c>
      <c r="J72" s="7">
        <v>10</v>
      </c>
    </row>
    <row r="73" spans="1:10" ht="10.5" customHeight="1" x14ac:dyDescent="0.25">
      <c r="A73" s="7">
        <v>11</v>
      </c>
      <c r="B73" s="97">
        <v>0</v>
      </c>
      <c r="C73" s="97">
        <v>0</v>
      </c>
      <c r="D73" s="97">
        <v>56628</v>
      </c>
      <c r="E73" s="7">
        <v>11</v>
      </c>
      <c r="F73" s="20" t="s">
        <v>74</v>
      </c>
      <c r="G73" s="97">
        <v>60360</v>
      </c>
      <c r="H73" s="97">
        <v>60360</v>
      </c>
      <c r="I73" s="97">
        <v>60360</v>
      </c>
      <c r="J73" s="7">
        <v>11</v>
      </c>
    </row>
    <row r="74" spans="1:10" ht="10.5" customHeight="1" x14ac:dyDescent="0.25">
      <c r="A74" s="7">
        <v>12</v>
      </c>
      <c r="B74" s="104">
        <f>SUM(B64:B73)</f>
        <v>548400</v>
      </c>
      <c r="C74" s="104">
        <f>SUM(C64:C73)</f>
        <v>556462</v>
      </c>
      <c r="D74" s="104">
        <f>SUM(D64:D73)</f>
        <v>678365</v>
      </c>
      <c r="E74" s="7">
        <v>12</v>
      </c>
      <c r="F74" s="1" t="s">
        <v>75</v>
      </c>
      <c r="G74" s="104">
        <f>SUM(G64:G73)</f>
        <v>719678</v>
      </c>
      <c r="H74" s="104">
        <f>SUM(H64:H73)</f>
        <v>719678</v>
      </c>
      <c r="I74" s="104">
        <f>SUM(I64:I73)</f>
        <v>719678</v>
      </c>
      <c r="J74" s="7">
        <v>12</v>
      </c>
    </row>
    <row r="75" spans="1:10" ht="10.5" customHeight="1" x14ac:dyDescent="0.25">
      <c r="A75" s="7">
        <v>13</v>
      </c>
      <c r="B75" s="104">
        <v>8</v>
      </c>
      <c r="C75" s="104">
        <v>7</v>
      </c>
      <c r="D75" s="104">
        <v>8</v>
      </c>
      <c r="E75" s="7">
        <v>13</v>
      </c>
      <c r="F75" s="1" t="s">
        <v>51</v>
      </c>
      <c r="G75" s="104">
        <v>8</v>
      </c>
      <c r="H75" s="104">
        <v>8</v>
      </c>
      <c r="I75" s="104">
        <v>8</v>
      </c>
      <c r="J75" s="7">
        <v>13</v>
      </c>
    </row>
    <row r="76" spans="1:10" ht="10.5" customHeight="1" x14ac:dyDescent="0.25">
      <c r="A76" s="7">
        <v>14</v>
      </c>
      <c r="B76" s="105"/>
      <c r="C76" s="105"/>
      <c r="D76" s="105"/>
      <c r="E76" s="7">
        <v>14</v>
      </c>
      <c r="F76" s="20" t="s">
        <v>85</v>
      </c>
      <c r="G76" s="108"/>
      <c r="H76" s="16"/>
      <c r="I76" s="16"/>
      <c r="J76" s="7">
        <v>14</v>
      </c>
    </row>
    <row r="77" spans="1:10" ht="10.5" customHeight="1" x14ac:dyDescent="0.25">
      <c r="A77" s="7">
        <v>15</v>
      </c>
      <c r="B77" s="97">
        <v>548</v>
      </c>
      <c r="C77" s="97">
        <v>578</v>
      </c>
      <c r="D77" s="97">
        <v>678</v>
      </c>
      <c r="E77" s="7">
        <v>15</v>
      </c>
      <c r="F77" s="20" t="s">
        <v>76</v>
      </c>
      <c r="G77" s="97">
        <v>720</v>
      </c>
      <c r="H77" s="97">
        <v>720</v>
      </c>
      <c r="I77" s="97">
        <v>720</v>
      </c>
      <c r="J77" s="7">
        <v>15</v>
      </c>
    </row>
    <row r="78" spans="1:10" ht="10.5" customHeight="1" x14ac:dyDescent="0.25">
      <c r="A78" s="7">
        <v>16</v>
      </c>
      <c r="B78" s="97">
        <v>184159</v>
      </c>
      <c r="C78" s="97">
        <v>186384</v>
      </c>
      <c r="D78" s="97">
        <v>260026</v>
      </c>
      <c r="E78" s="7">
        <v>16</v>
      </c>
      <c r="F78" s="20" t="s">
        <v>77</v>
      </c>
      <c r="G78" s="97">
        <v>252414</v>
      </c>
      <c r="H78" s="97">
        <v>252414</v>
      </c>
      <c r="I78" s="97">
        <v>252414</v>
      </c>
      <c r="J78" s="7">
        <v>16</v>
      </c>
    </row>
    <row r="79" spans="1:10" ht="10.5" customHeight="1" x14ac:dyDescent="0.25">
      <c r="A79" s="7">
        <v>17</v>
      </c>
      <c r="B79" s="97">
        <v>34001</v>
      </c>
      <c r="C79" s="97">
        <v>38557</v>
      </c>
      <c r="D79" s="97">
        <v>42059</v>
      </c>
      <c r="E79" s="7">
        <v>17</v>
      </c>
      <c r="F79" s="20" t="s">
        <v>78</v>
      </c>
      <c r="G79" s="97">
        <v>44620</v>
      </c>
      <c r="H79" s="97">
        <v>44620</v>
      </c>
      <c r="I79" s="97">
        <v>44620</v>
      </c>
      <c r="J79" s="7">
        <v>17</v>
      </c>
    </row>
    <row r="80" spans="1:10" ht="10.5" customHeight="1" x14ac:dyDescent="0.25">
      <c r="A80" s="7">
        <v>18</v>
      </c>
      <c r="B80" s="97">
        <v>223</v>
      </c>
      <c r="C80" s="97">
        <v>8739</v>
      </c>
      <c r="D80" s="97">
        <v>5669</v>
      </c>
      <c r="E80" s="7">
        <v>18</v>
      </c>
      <c r="F80" s="20" t="s">
        <v>79</v>
      </c>
      <c r="G80" s="97">
        <v>5669</v>
      </c>
      <c r="H80" s="97">
        <v>5669</v>
      </c>
      <c r="I80" s="97">
        <v>5669</v>
      </c>
      <c r="J80" s="7">
        <v>18</v>
      </c>
    </row>
    <row r="81" spans="1:10" ht="10.5" customHeight="1" x14ac:dyDescent="0.25">
      <c r="A81" s="7">
        <v>19</v>
      </c>
      <c r="B81" s="97">
        <v>101641</v>
      </c>
      <c r="C81" s="97">
        <v>88985</v>
      </c>
      <c r="D81" s="97">
        <v>152294</v>
      </c>
      <c r="E81" s="7">
        <v>19</v>
      </c>
      <c r="F81" s="20" t="s">
        <v>80</v>
      </c>
      <c r="G81" s="97">
        <v>165573</v>
      </c>
      <c r="H81" s="97">
        <v>165573</v>
      </c>
      <c r="I81" s="97">
        <v>165573</v>
      </c>
      <c r="J81" s="7">
        <v>19</v>
      </c>
    </row>
    <row r="82" spans="1:10" ht="10.5" customHeight="1" x14ac:dyDescent="0.25">
      <c r="A82" s="7">
        <v>20</v>
      </c>
      <c r="B82" s="97">
        <v>284</v>
      </c>
      <c r="C82" s="97">
        <v>1433</v>
      </c>
      <c r="D82" s="97">
        <v>4000</v>
      </c>
      <c r="E82" s="7">
        <v>20</v>
      </c>
      <c r="F82" s="20" t="s">
        <v>81</v>
      </c>
      <c r="G82" s="97">
        <v>4000</v>
      </c>
      <c r="H82" s="97">
        <v>4000</v>
      </c>
      <c r="I82" s="97">
        <v>4000</v>
      </c>
      <c r="J82" s="7">
        <v>20</v>
      </c>
    </row>
    <row r="83" spans="1:10" ht="10.5" customHeight="1" x14ac:dyDescent="0.25">
      <c r="A83" s="7">
        <v>21</v>
      </c>
      <c r="B83" s="97">
        <v>0</v>
      </c>
      <c r="C83" s="97">
        <v>0</v>
      </c>
      <c r="D83" s="97">
        <v>0</v>
      </c>
      <c r="E83" s="7">
        <v>21</v>
      </c>
      <c r="F83" s="20" t="s">
        <v>82</v>
      </c>
      <c r="G83" s="97">
        <v>27336</v>
      </c>
      <c r="H83" s="97">
        <v>27336</v>
      </c>
      <c r="I83" s="97">
        <v>27336</v>
      </c>
      <c r="J83" s="7">
        <v>21</v>
      </c>
    </row>
    <row r="84" spans="1:10" ht="10.5" customHeight="1" x14ac:dyDescent="0.25">
      <c r="A84" s="7">
        <v>22</v>
      </c>
      <c r="B84" s="97">
        <v>7952</v>
      </c>
      <c r="C84" s="97">
        <v>8069</v>
      </c>
      <c r="D84" s="97">
        <v>9836</v>
      </c>
      <c r="E84" s="7">
        <v>22</v>
      </c>
      <c r="F84" s="20" t="s">
        <v>83</v>
      </c>
      <c r="G84" s="97">
        <v>10261</v>
      </c>
      <c r="H84" s="97">
        <v>10261</v>
      </c>
      <c r="I84" s="97">
        <v>10261</v>
      </c>
      <c r="J84" s="7">
        <v>22</v>
      </c>
    </row>
    <row r="85" spans="1:10" ht="10.5" customHeight="1" thickBot="1" x14ac:dyDescent="0.3">
      <c r="A85" s="10">
        <v>23</v>
      </c>
      <c r="B85" s="106">
        <f>SUM(B77:B84)</f>
        <v>328808</v>
      </c>
      <c r="C85" s="106">
        <f>SUM(C77:C84)</f>
        <v>332745</v>
      </c>
      <c r="D85" s="106">
        <f>SUM(D77:D84)</f>
        <v>474562</v>
      </c>
      <c r="E85" s="10">
        <v>23</v>
      </c>
      <c r="F85" s="22" t="s">
        <v>86</v>
      </c>
      <c r="G85" s="106">
        <f>SUM(G77:G84)</f>
        <v>510593</v>
      </c>
      <c r="H85" s="106">
        <f>SUM(H77:H84)</f>
        <v>510593</v>
      </c>
      <c r="I85" s="106">
        <f>SUM(I77:I84)</f>
        <v>510593</v>
      </c>
      <c r="J85" s="10">
        <v>23</v>
      </c>
    </row>
    <row r="86" spans="1:10" ht="10.5" customHeight="1" thickBot="1" x14ac:dyDescent="0.3">
      <c r="A86" s="51">
        <v>24</v>
      </c>
      <c r="B86" s="107">
        <f>B74+B85</f>
        <v>877208</v>
      </c>
      <c r="C86" s="107">
        <f t="shared" ref="C86:D86" si="0">C74+C85</f>
        <v>889207</v>
      </c>
      <c r="D86" s="107">
        <f t="shared" si="0"/>
        <v>1152927</v>
      </c>
      <c r="E86" s="52">
        <v>24</v>
      </c>
      <c r="F86" s="49" t="s">
        <v>50</v>
      </c>
      <c r="G86" s="107">
        <f>G74+G85</f>
        <v>1230271</v>
      </c>
      <c r="H86" s="107">
        <f>H74+H85</f>
        <v>1230271</v>
      </c>
      <c r="I86" s="107">
        <f>I74+I85</f>
        <v>1230271</v>
      </c>
      <c r="J86" s="53">
        <v>24</v>
      </c>
    </row>
    <row r="87" spans="1:10" ht="10.5" customHeight="1" x14ac:dyDescent="0.25">
      <c r="E87" s="18"/>
    </row>
    <row r="88" spans="1:10" ht="10.5" customHeight="1" x14ac:dyDescent="0.25">
      <c r="A88" s="266" t="s">
        <v>54</v>
      </c>
      <c r="B88" s="271"/>
      <c r="C88" s="271"/>
      <c r="E88" s="18"/>
    </row>
    <row r="89" spans="1:10" ht="10.5" customHeight="1" x14ac:dyDescent="0.25">
      <c r="A89" s="18"/>
      <c r="B89" s="50"/>
      <c r="C89" s="50"/>
      <c r="E89" s="18"/>
    </row>
    <row r="90" spans="1:10" ht="10.5" customHeight="1" x14ac:dyDescent="0.25">
      <c r="A90" s="18"/>
      <c r="B90" s="50"/>
      <c r="C90" s="50"/>
      <c r="E90" s="18"/>
    </row>
    <row r="92" spans="1:10" ht="10.5" customHeight="1" x14ac:dyDescent="0.25">
      <c r="A92" s="18"/>
      <c r="B92" s="50"/>
      <c r="C92" s="50"/>
      <c r="E92" s="18"/>
    </row>
    <row r="93" spans="1:10" ht="10.5" customHeight="1" x14ac:dyDescent="0.25">
      <c r="A93" s="18"/>
      <c r="B93" s="50"/>
      <c r="C93" s="50"/>
      <c r="E93" s="18"/>
    </row>
    <row r="94" spans="1:10" ht="10.5" customHeight="1" x14ac:dyDescent="0.25">
      <c r="A94" s="18"/>
      <c r="B94" s="50"/>
      <c r="C94" s="50"/>
      <c r="E94" s="18"/>
    </row>
    <row r="95" spans="1:10" ht="10.5" customHeight="1" x14ac:dyDescent="0.25">
      <c r="A95" s="18"/>
      <c r="B95" s="50"/>
      <c r="C95" s="50"/>
      <c r="E95" s="18"/>
    </row>
    <row r="96" spans="1:10" ht="10.5" customHeight="1" x14ac:dyDescent="0.25">
      <c r="A96" s="18"/>
      <c r="B96" s="50"/>
      <c r="C96" s="50"/>
      <c r="E96" s="18"/>
    </row>
    <row r="106" spans="1:7" ht="10.5" customHeight="1" x14ac:dyDescent="0.25">
      <c r="A106" s="18"/>
      <c r="B106" s="50"/>
      <c r="C106" s="50"/>
      <c r="E106" s="18"/>
    </row>
    <row r="107" spans="1:7" ht="10.5" customHeight="1" x14ac:dyDescent="0.25">
      <c r="A107" s="18"/>
      <c r="B107" s="50"/>
      <c r="C107" s="50"/>
      <c r="E107" s="18"/>
    </row>
    <row r="108" spans="1:7" ht="10.5" customHeight="1" x14ac:dyDescent="0.25">
      <c r="A108" s="18"/>
      <c r="B108" s="50"/>
      <c r="C108" s="50"/>
      <c r="E108" s="18"/>
    </row>
    <row r="109" spans="1:7" ht="10.5" customHeight="1" x14ac:dyDescent="0.25">
      <c r="A109" s="18"/>
      <c r="B109" s="50"/>
      <c r="C109" s="50"/>
      <c r="E109" s="18"/>
    </row>
    <row r="110" spans="1:7" ht="10.5" customHeight="1" x14ac:dyDescent="0.25">
      <c r="A110" s="18"/>
      <c r="B110" s="50"/>
      <c r="C110" s="50"/>
      <c r="E110" s="18"/>
    </row>
    <row r="112" spans="1:7" ht="10.5" customHeight="1" x14ac:dyDescent="0.25">
      <c r="D112" s="247" t="s">
        <v>64</v>
      </c>
      <c r="E112" s="247"/>
      <c r="F112" s="247"/>
      <c r="G112" s="247"/>
    </row>
    <row r="113" spans="1:10" ht="10.5" customHeight="1" x14ac:dyDescent="0.25">
      <c r="B113" s="35" t="s">
        <v>0</v>
      </c>
      <c r="E113" s="249" t="s">
        <v>3</v>
      </c>
      <c r="F113" s="249"/>
      <c r="G113" s="247" t="s">
        <v>21</v>
      </c>
      <c r="H113" s="247" t="s">
        <v>21</v>
      </c>
      <c r="I113" s="247"/>
    </row>
    <row r="114" spans="1:10" ht="10.5" customHeight="1" x14ac:dyDescent="0.25">
      <c r="A114" s="12"/>
      <c r="B114" s="35" t="s">
        <v>36</v>
      </c>
      <c r="C114" s="36"/>
      <c r="D114" s="13" t="s">
        <v>37</v>
      </c>
      <c r="E114" s="13"/>
      <c r="F114" s="13"/>
      <c r="G114" s="19"/>
      <c r="H114" s="268" t="s">
        <v>38</v>
      </c>
      <c r="I114" s="268"/>
      <c r="J114" s="36"/>
    </row>
    <row r="115" spans="1:10" ht="12" customHeight="1" x14ac:dyDescent="0.25">
      <c r="A115" s="251"/>
      <c r="B115" s="37" t="s">
        <v>6</v>
      </c>
      <c r="C115" s="38"/>
      <c r="D115" s="39"/>
      <c r="E115" s="261" t="s">
        <v>115</v>
      </c>
      <c r="F115" s="262"/>
      <c r="G115" s="40" t="s">
        <v>89</v>
      </c>
      <c r="H115" s="41"/>
      <c r="I115" s="42"/>
      <c r="J115" s="3"/>
    </row>
    <row r="116" spans="1:10" ht="12" customHeight="1" x14ac:dyDescent="0.25">
      <c r="A116" s="252"/>
      <c r="B116" s="45" t="s">
        <v>7</v>
      </c>
      <c r="C116" s="46"/>
      <c r="D116" s="3" t="s">
        <v>39</v>
      </c>
      <c r="E116" s="263"/>
      <c r="F116" s="264"/>
      <c r="G116" s="47"/>
      <c r="H116" s="46"/>
      <c r="I116" s="48"/>
      <c r="J116" s="4"/>
    </row>
    <row r="117" spans="1:10" ht="12" customHeight="1" x14ac:dyDescent="0.25">
      <c r="A117" s="252"/>
      <c r="B117" s="3" t="s">
        <v>40</v>
      </c>
      <c r="C117" s="3" t="s">
        <v>41</v>
      </c>
      <c r="D117" s="4" t="s">
        <v>42</v>
      </c>
      <c r="E117" s="263"/>
      <c r="F117" s="264"/>
      <c r="G117" s="3" t="s">
        <v>43</v>
      </c>
      <c r="H117" s="3" t="s">
        <v>44</v>
      </c>
      <c r="I117" s="3" t="s">
        <v>45</v>
      </c>
      <c r="J117" s="4"/>
    </row>
    <row r="118" spans="1:10" ht="12" customHeight="1" x14ac:dyDescent="0.25">
      <c r="A118" s="253"/>
      <c r="B118" s="5" t="s">
        <v>90</v>
      </c>
      <c r="C118" s="5" t="s">
        <v>91</v>
      </c>
      <c r="D118" s="5" t="s">
        <v>46</v>
      </c>
      <c r="E118" s="269"/>
      <c r="F118" s="270"/>
      <c r="G118" s="5" t="s">
        <v>47</v>
      </c>
      <c r="H118" s="5" t="s">
        <v>48</v>
      </c>
      <c r="I118" s="5" t="s">
        <v>49</v>
      </c>
      <c r="J118" s="5"/>
    </row>
    <row r="119" spans="1:10" ht="10.5" customHeight="1" x14ac:dyDescent="0.25">
      <c r="A119" s="6">
        <v>1</v>
      </c>
      <c r="B119" s="14"/>
      <c r="C119" s="14"/>
      <c r="D119" s="14"/>
      <c r="E119" s="6">
        <v>1</v>
      </c>
      <c r="F119" s="7" t="s">
        <v>52</v>
      </c>
      <c r="G119" s="15"/>
      <c r="H119" s="16"/>
      <c r="I119" s="17"/>
      <c r="J119" s="6">
        <v>1</v>
      </c>
    </row>
    <row r="120" spans="1:10" ht="10.5" customHeight="1" x14ac:dyDescent="0.25">
      <c r="A120" s="7">
        <v>2</v>
      </c>
      <c r="B120" s="97">
        <v>51176</v>
      </c>
      <c r="C120" s="97">
        <v>50053</v>
      </c>
      <c r="D120" s="97">
        <v>60000</v>
      </c>
      <c r="E120" s="7">
        <v>2</v>
      </c>
      <c r="F120" s="54" t="s">
        <v>92</v>
      </c>
      <c r="G120" s="97">
        <v>64800</v>
      </c>
      <c r="H120" s="97">
        <v>64800</v>
      </c>
      <c r="I120" s="97">
        <v>64800</v>
      </c>
      <c r="J120" s="7">
        <v>2</v>
      </c>
    </row>
    <row r="121" spans="1:10" ht="10.5" customHeight="1" x14ac:dyDescent="0.25">
      <c r="A121" s="7">
        <v>3</v>
      </c>
      <c r="B121" s="97">
        <v>12308</v>
      </c>
      <c r="C121" s="97">
        <v>17584</v>
      </c>
      <c r="D121" s="97">
        <v>20000</v>
      </c>
      <c r="E121" s="7">
        <v>3</v>
      </c>
      <c r="F121" s="20" t="s">
        <v>93</v>
      </c>
      <c r="G121" s="97">
        <v>21600</v>
      </c>
      <c r="H121" s="97">
        <v>21600</v>
      </c>
      <c r="I121" s="97">
        <v>21600</v>
      </c>
      <c r="J121" s="7">
        <v>3</v>
      </c>
    </row>
    <row r="122" spans="1:10" ht="10.5" customHeight="1" x14ac:dyDescent="0.25">
      <c r="A122" s="7">
        <v>4</v>
      </c>
      <c r="B122" s="97">
        <v>1021</v>
      </c>
      <c r="C122" s="97">
        <v>1072</v>
      </c>
      <c r="D122" s="97">
        <v>1500</v>
      </c>
      <c r="E122" s="7">
        <v>4</v>
      </c>
      <c r="F122" s="20" t="s">
        <v>94</v>
      </c>
      <c r="G122" s="97">
        <v>1500</v>
      </c>
      <c r="H122" s="97">
        <v>1500</v>
      </c>
      <c r="I122" s="97">
        <v>1500</v>
      </c>
      <c r="J122" s="7">
        <v>4</v>
      </c>
    </row>
    <row r="123" spans="1:10" ht="10.5" customHeight="1" x14ac:dyDescent="0.25">
      <c r="A123" s="7">
        <v>5</v>
      </c>
      <c r="B123" s="97">
        <v>8723</v>
      </c>
      <c r="C123" s="97">
        <v>9409</v>
      </c>
      <c r="D123" s="97">
        <v>12500</v>
      </c>
      <c r="E123" s="7">
        <v>5</v>
      </c>
      <c r="F123" s="20" t="s">
        <v>95</v>
      </c>
      <c r="G123" s="97">
        <v>15700</v>
      </c>
      <c r="H123" s="97">
        <v>15700</v>
      </c>
      <c r="I123" s="97">
        <v>15700</v>
      </c>
      <c r="J123" s="7">
        <v>5</v>
      </c>
    </row>
    <row r="124" spans="1:10" ht="10.5" customHeight="1" x14ac:dyDescent="0.25">
      <c r="A124" s="7">
        <v>6</v>
      </c>
      <c r="B124" s="97">
        <v>3686</v>
      </c>
      <c r="C124" s="97">
        <v>3354</v>
      </c>
      <c r="D124" s="97">
        <v>5000</v>
      </c>
      <c r="E124" s="7">
        <v>6</v>
      </c>
      <c r="F124" s="20" t="s">
        <v>96</v>
      </c>
      <c r="G124" s="97">
        <v>5700</v>
      </c>
      <c r="H124" s="97">
        <v>5700</v>
      </c>
      <c r="I124" s="97">
        <v>5700</v>
      </c>
      <c r="J124" s="7">
        <v>6</v>
      </c>
    </row>
    <row r="125" spans="1:10" ht="10.5" customHeight="1" x14ac:dyDescent="0.25">
      <c r="A125" s="7">
        <v>7</v>
      </c>
      <c r="B125" s="104">
        <f>SUM(B120:B124)</f>
        <v>76914</v>
      </c>
      <c r="C125" s="104">
        <f>SUM(C120:C124)</f>
        <v>81472</v>
      </c>
      <c r="D125" s="104">
        <f>SUM(D120:D124)</f>
        <v>99000</v>
      </c>
      <c r="E125" s="7">
        <v>7</v>
      </c>
      <c r="F125" s="1" t="s">
        <v>97</v>
      </c>
      <c r="G125" s="104">
        <f>SUM(G120:G124)</f>
        <v>109300</v>
      </c>
      <c r="H125" s="104">
        <f>SUM(H120:H124)</f>
        <v>109300</v>
      </c>
      <c r="I125" s="104">
        <f>SUM(I120:I124)</f>
        <v>109300</v>
      </c>
      <c r="J125" s="7">
        <v>7</v>
      </c>
    </row>
    <row r="126" spans="1:10" ht="10.5" customHeight="1" x14ac:dyDescent="0.25">
      <c r="A126" s="7">
        <v>8</v>
      </c>
      <c r="B126" s="97">
        <v>7048</v>
      </c>
      <c r="C126" s="97">
        <v>3950</v>
      </c>
      <c r="D126" s="97">
        <v>10000</v>
      </c>
      <c r="E126" s="7">
        <v>8</v>
      </c>
      <c r="F126" s="20" t="s">
        <v>127</v>
      </c>
      <c r="G126" s="97">
        <v>10000</v>
      </c>
      <c r="H126" s="97">
        <v>10000</v>
      </c>
      <c r="I126" s="97">
        <v>10000</v>
      </c>
      <c r="J126" s="7">
        <v>8</v>
      </c>
    </row>
    <row r="127" spans="1:10" ht="10.5" customHeight="1" x14ac:dyDescent="0.25">
      <c r="A127" s="7">
        <v>9</v>
      </c>
      <c r="B127" s="97">
        <v>1603</v>
      </c>
      <c r="C127" s="97">
        <v>1373</v>
      </c>
      <c r="D127" s="97">
        <v>2500</v>
      </c>
      <c r="E127" s="7">
        <v>9</v>
      </c>
      <c r="F127" s="20" t="s">
        <v>98</v>
      </c>
      <c r="G127" s="97">
        <v>2500</v>
      </c>
      <c r="H127" s="97">
        <v>2500</v>
      </c>
      <c r="I127" s="97">
        <v>2500</v>
      </c>
      <c r="J127" s="7">
        <v>9</v>
      </c>
    </row>
    <row r="128" spans="1:10" ht="10.5" customHeight="1" x14ac:dyDescent="0.25">
      <c r="A128" s="7">
        <v>10</v>
      </c>
      <c r="B128" s="97">
        <v>1813</v>
      </c>
      <c r="C128" s="97">
        <v>2321</v>
      </c>
      <c r="D128" s="97">
        <v>3000</v>
      </c>
      <c r="E128" s="7">
        <v>10</v>
      </c>
      <c r="F128" s="20" t="s">
        <v>99</v>
      </c>
      <c r="G128" s="97">
        <v>3500</v>
      </c>
      <c r="H128" s="97">
        <v>3500</v>
      </c>
      <c r="I128" s="97">
        <v>3500</v>
      </c>
      <c r="J128" s="7">
        <v>10</v>
      </c>
    </row>
    <row r="129" spans="1:10" ht="10.5" customHeight="1" x14ac:dyDescent="0.25">
      <c r="A129" s="7">
        <v>11</v>
      </c>
      <c r="B129" s="97">
        <v>8938</v>
      </c>
      <c r="C129" s="97">
        <v>9622</v>
      </c>
      <c r="D129" s="97">
        <v>15000</v>
      </c>
      <c r="E129" s="7">
        <v>11</v>
      </c>
      <c r="F129" s="20" t="s">
        <v>100</v>
      </c>
      <c r="G129" s="97">
        <v>15000</v>
      </c>
      <c r="H129" s="97">
        <v>15000</v>
      </c>
      <c r="I129" s="97">
        <v>15000</v>
      </c>
      <c r="J129" s="7">
        <v>11</v>
      </c>
    </row>
    <row r="130" spans="1:10" ht="10.5" customHeight="1" x14ac:dyDescent="0.25">
      <c r="A130" s="7">
        <v>12</v>
      </c>
      <c r="B130" s="97">
        <v>9537</v>
      </c>
      <c r="C130" s="97">
        <v>13619</v>
      </c>
      <c r="D130" s="97">
        <v>12000</v>
      </c>
      <c r="E130" s="7">
        <v>12</v>
      </c>
      <c r="F130" s="20" t="s">
        <v>101</v>
      </c>
      <c r="G130" s="97">
        <v>24000</v>
      </c>
      <c r="H130" s="97">
        <v>24000</v>
      </c>
      <c r="I130" s="97">
        <v>24000</v>
      </c>
      <c r="J130" s="7">
        <v>12</v>
      </c>
    </row>
    <row r="131" spans="1:10" ht="10.5" customHeight="1" x14ac:dyDescent="0.25">
      <c r="A131" s="7">
        <v>13</v>
      </c>
      <c r="B131" s="97">
        <v>22821</v>
      </c>
      <c r="C131" s="97">
        <v>23768</v>
      </c>
      <c r="D131" s="97">
        <v>36000</v>
      </c>
      <c r="E131" s="7">
        <v>13</v>
      </c>
      <c r="F131" s="20" t="s">
        <v>102</v>
      </c>
      <c r="G131" s="97">
        <v>36000</v>
      </c>
      <c r="H131" s="97">
        <v>36000</v>
      </c>
      <c r="I131" s="97">
        <v>36000</v>
      </c>
      <c r="J131" s="7">
        <v>13</v>
      </c>
    </row>
    <row r="132" spans="1:10" ht="10.5" customHeight="1" x14ac:dyDescent="0.25">
      <c r="A132" s="7">
        <v>14</v>
      </c>
      <c r="B132" s="104">
        <f>SUM(B126:B131)</f>
        <v>51760</v>
      </c>
      <c r="C132" s="104">
        <f>SUM(C126:C131)</f>
        <v>54653</v>
      </c>
      <c r="D132" s="104">
        <f>SUM(D126:D131)</f>
        <v>78500</v>
      </c>
      <c r="E132" s="7">
        <v>14</v>
      </c>
      <c r="F132" s="1" t="s">
        <v>135</v>
      </c>
      <c r="G132" s="104">
        <f>SUM(G126:G131)</f>
        <v>91000</v>
      </c>
      <c r="H132" s="104">
        <f>SUM(H126:H131)</f>
        <v>91000</v>
      </c>
      <c r="I132" s="104">
        <f>SUM(I126:I131)</f>
        <v>91000</v>
      </c>
      <c r="J132" s="7">
        <v>14</v>
      </c>
    </row>
    <row r="133" spans="1:10" ht="10.5" customHeight="1" x14ac:dyDescent="0.25">
      <c r="A133" s="7">
        <v>15</v>
      </c>
      <c r="B133" s="97">
        <v>5154</v>
      </c>
      <c r="C133" s="97">
        <v>9535</v>
      </c>
      <c r="D133" s="97">
        <v>10000</v>
      </c>
      <c r="E133" s="7">
        <v>15</v>
      </c>
      <c r="F133" s="20" t="s">
        <v>105</v>
      </c>
      <c r="G133" s="97">
        <v>10000</v>
      </c>
      <c r="H133" s="97">
        <v>10000</v>
      </c>
      <c r="I133" s="97">
        <v>10000</v>
      </c>
      <c r="J133" s="7">
        <v>15</v>
      </c>
    </row>
    <row r="134" spans="1:10" ht="10.5" customHeight="1" x14ac:dyDescent="0.25">
      <c r="A134" s="7">
        <v>16</v>
      </c>
      <c r="B134" s="97">
        <v>2355</v>
      </c>
      <c r="C134" s="97">
        <v>3327</v>
      </c>
      <c r="D134" s="97">
        <v>4500</v>
      </c>
      <c r="E134" s="7">
        <v>16</v>
      </c>
      <c r="F134" s="20" t="s">
        <v>106</v>
      </c>
      <c r="G134" s="97">
        <v>4500</v>
      </c>
      <c r="H134" s="97">
        <v>4500</v>
      </c>
      <c r="I134" s="97">
        <v>4500</v>
      </c>
      <c r="J134" s="7">
        <v>16</v>
      </c>
    </row>
    <row r="135" spans="1:10" ht="10.5" customHeight="1" x14ac:dyDescent="0.25">
      <c r="A135" s="7">
        <v>17</v>
      </c>
      <c r="B135" s="97">
        <v>3019</v>
      </c>
      <c r="C135" s="97">
        <v>4842</v>
      </c>
      <c r="D135" s="97">
        <v>10000</v>
      </c>
      <c r="E135" s="7">
        <v>17</v>
      </c>
      <c r="F135" s="20" t="s">
        <v>107</v>
      </c>
      <c r="G135" s="97">
        <v>10000</v>
      </c>
      <c r="H135" s="97">
        <v>10000</v>
      </c>
      <c r="I135" s="97">
        <v>10000</v>
      </c>
      <c r="J135" s="7">
        <v>17</v>
      </c>
    </row>
    <row r="136" spans="1:10" ht="10.5" customHeight="1" x14ac:dyDescent="0.25">
      <c r="A136" s="7">
        <v>18</v>
      </c>
      <c r="B136" s="97">
        <v>6909</v>
      </c>
      <c r="C136" s="97">
        <v>7568</v>
      </c>
      <c r="D136" s="97">
        <v>7500</v>
      </c>
      <c r="E136" s="7">
        <v>18</v>
      </c>
      <c r="F136" s="20" t="s">
        <v>108</v>
      </c>
      <c r="G136" s="97">
        <v>8250</v>
      </c>
      <c r="H136" s="97">
        <v>8250</v>
      </c>
      <c r="I136" s="97">
        <v>8250</v>
      </c>
      <c r="J136" s="7">
        <v>18</v>
      </c>
    </row>
    <row r="137" spans="1:10" ht="10.5" customHeight="1" x14ac:dyDescent="0.25">
      <c r="A137" s="7">
        <v>19</v>
      </c>
      <c r="B137" s="104">
        <f>SUM(B133:B136)</f>
        <v>17437</v>
      </c>
      <c r="C137" s="104">
        <f>SUM(C133:C136)</f>
        <v>25272</v>
      </c>
      <c r="D137" s="104">
        <f>SUM(D133:D136)</f>
        <v>32000</v>
      </c>
      <c r="E137" s="7">
        <v>19</v>
      </c>
      <c r="F137" s="1" t="s">
        <v>136</v>
      </c>
      <c r="G137" s="104">
        <f>SUM(G133:G136)</f>
        <v>32750</v>
      </c>
      <c r="H137" s="104">
        <f>SUM(H133:H136)</f>
        <v>32750</v>
      </c>
      <c r="I137" s="104">
        <f>SUM(I133:I136)</f>
        <v>32750</v>
      </c>
      <c r="J137" s="7">
        <v>19</v>
      </c>
    </row>
    <row r="138" spans="1:10" ht="10.5" customHeight="1" x14ac:dyDescent="0.25">
      <c r="A138" s="7">
        <v>20</v>
      </c>
      <c r="B138" s="97">
        <v>0</v>
      </c>
      <c r="C138" s="97">
        <v>231</v>
      </c>
      <c r="D138" s="97">
        <v>5000</v>
      </c>
      <c r="E138" s="7">
        <v>20</v>
      </c>
      <c r="F138" s="20" t="s">
        <v>109</v>
      </c>
      <c r="G138" s="97">
        <v>5000</v>
      </c>
      <c r="H138" s="97">
        <v>5000</v>
      </c>
      <c r="I138" s="97">
        <v>5000</v>
      </c>
      <c r="J138" s="7">
        <v>20</v>
      </c>
    </row>
    <row r="139" spans="1:10" ht="10.5" customHeight="1" x14ac:dyDescent="0.25">
      <c r="A139" s="7">
        <v>21</v>
      </c>
      <c r="B139" s="97">
        <v>7000</v>
      </c>
      <c r="C139" s="97">
        <v>12000</v>
      </c>
      <c r="D139" s="97">
        <v>12250</v>
      </c>
      <c r="E139" s="7">
        <v>21</v>
      </c>
      <c r="F139" s="20" t="s">
        <v>110</v>
      </c>
      <c r="G139" s="97">
        <v>12250</v>
      </c>
      <c r="H139" s="97">
        <v>12250</v>
      </c>
      <c r="I139" s="97">
        <v>12250</v>
      </c>
      <c r="J139" s="7">
        <v>21</v>
      </c>
    </row>
    <row r="140" spans="1:10" ht="10.5" customHeight="1" x14ac:dyDescent="0.25">
      <c r="A140" s="7">
        <v>22</v>
      </c>
      <c r="B140" s="97">
        <v>15789</v>
      </c>
      <c r="C140" s="97">
        <v>14056</v>
      </c>
      <c r="D140" s="97">
        <v>50000</v>
      </c>
      <c r="E140" s="7">
        <v>22</v>
      </c>
      <c r="F140" s="20" t="s">
        <v>111</v>
      </c>
      <c r="G140" s="97">
        <v>50000</v>
      </c>
      <c r="H140" s="97">
        <v>50000</v>
      </c>
      <c r="I140" s="97">
        <v>50000</v>
      </c>
      <c r="J140" s="7">
        <v>22</v>
      </c>
    </row>
    <row r="141" spans="1:10" ht="10.5" customHeight="1" x14ac:dyDescent="0.25">
      <c r="A141" s="7">
        <v>23</v>
      </c>
      <c r="B141" s="97">
        <v>21036</v>
      </c>
      <c r="C141" s="97">
        <v>8900</v>
      </c>
      <c r="D141" s="97">
        <v>70000</v>
      </c>
      <c r="E141" s="7">
        <v>23</v>
      </c>
      <c r="F141" s="20" t="s">
        <v>112</v>
      </c>
      <c r="G141" s="97">
        <v>70000</v>
      </c>
      <c r="H141" s="97">
        <v>70000</v>
      </c>
      <c r="I141" s="97">
        <v>70000</v>
      </c>
      <c r="J141" s="7">
        <v>23</v>
      </c>
    </row>
    <row r="142" spans="1:10" ht="10.5" customHeight="1" x14ac:dyDescent="0.25">
      <c r="A142" s="7">
        <v>24</v>
      </c>
      <c r="B142" s="97">
        <v>0</v>
      </c>
      <c r="C142" s="97">
        <v>0</v>
      </c>
      <c r="D142" s="97">
        <v>0</v>
      </c>
      <c r="E142" s="7">
        <v>24</v>
      </c>
      <c r="F142" s="20" t="s">
        <v>113</v>
      </c>
      <c r="G142" s="97">
        <v>0</v>
      </c>
      <c r="H142" s="97">
        <v>0</v>
      </c>
      <c r="I142" s="97">
        <v>0</v>
      </c>
      <c r="J142" s="7">
        <v>24</v>
      </c>
    </row>
    <row r="143" spans="1:10" ht="10.5" customHeight="1" x14ac:dyDescent="0.25">
      <c r="A143" s="7">
        <v>25</v>
      </c>
      <c r="B143" s="104">
        <f>SUM(B138:B142)</f>
        <v>43825</v>
      </c>
      <c r="C143" s="104">
        <f>SUM(C138:C142)</f>
        <v>35187</v>
      </c>
      <c r="D143" s="104">
        <f>SUM(D138:D142)</f>
        <v>137250</v>
      </c>
      <c r="E143" s="7">
        <v>25</v>
      </c>
      <c r="F143" s="1" t="s">
        <v>114</v>
      </c>
      <c r="G143" s="104">
        <f>SUM(G138:G142)</f>
        <v>137250</v>
      </c>
      <c r="H143" s="104">
        <f>SUM(H138:H142)</f>
        <v>137250</v>
      </c>
      <c r="I143" s="104">
        <f>SUM(I138:I142)</f>
        <v>137250</v>
      </c>
      <c r="J143" s="7">
        <v>25</v>
      </c>
    </row>
    <row r="144" spans="1:10" ht="10.5" customHeight="1" x14ac:dyDescent="0.25">
      <c r="A144" s="7">
        <v>26</v>
      </c>
      <c r="B144" s="97">
        <v>56378</v>
      </c>
      <c r="C144" s="97">
        <v>68310</v>
      </c>
      <c r="D144" s="97">
        <v>80000</v>
      </c>
      <c r="E144" s="7">
        <v>26</v>
      </c>
      <c r="F144" s="20" t="s">
        <v>116</v>
      </c>
      <c r="G144" s="97">
        <v>92000</v>
      </c>
      <c r="H144" s="97">
        <v>107000</v>
      </c>
      <c r="I144" s="97">
        <v>107000</v>
      </c>
      <c r="J144" s="7">
        <v>26</v>
      </c>
    </row>
    <row r="145" spans="1:10" ht="10.5" customHeight="1" x14ac:dyDescent="0.25">
      <c r="A145" s="7">
        <v>27</v>
      </c>
      <c r="B145" s="97">
        <v>44315</v>
      </c>
      <c r="C145" s="97">
        <v>37679</v>
      </c>
      <c r="D145" s="97">
        <v>115000</v>
      </c>
      <c r="E145" s="7">
        <v>27</v>
      </c>
      <c r="F145" s="20" t="s">
        <v>117</v>
      </c>
      <c r="G145" s="97">
        <v>115000</v>
      </c>
      <c r="H145" s="97">
        <v>100000</v>
      </c>
      <c r="I145" s="97">
        <v>100000</v>
      </c>
      <c r="J145" s="7">
        <v>27</v>
      </c>
    </row>
    <row r="146" spans="1:10" ht="10.5" customHeight="1" x14ac:dyDescent="0.25">
      <c r="A146" s="7">
        <v>28</v>
      </c>
      <c r="B146" s="97">
        <v>63804</v>
      </c>
      <c r="C146" s="97">
        <v>53688</v>
      </c>
      <c r="D146" s="97">
        <v>100000</v>
      </c>
      <c r="E146" s="7">
        <v>28</v>
      </c>
      <c r="F146" s="20" t="s">
        <v>118</v>
      </c>
      <c r="G146" s="97">
        <v>225000</v>
      </c>
      <c r="H146" s="97">
        <v>225000</v>
      </c>
      <c r="I146" s="97">
        <v>225000</v>
      </c>
      <c r="J146" s="7">
        <v>28</v>
      </c>
    </row>
    <row r="147" spans="1:10" ht="10.5" customHeight="1" x14ac:dyDescent="0.25">
      <c r="A147" s="7">
        <v>29</v>
      </c>
      <c r="B147" s="97">
        <v>61682</v>
      </c>
      <c r="C147" s="97">
        <v>43583</v>
      </c>
      <c r="D147" s="97">
        <v>100000</v>
      </c>
      <c r="E147" s="7">
        <v>29</v>
      </c>
      <c r="F147" s="20" t="s">
        <v>119</v>
      </c>
      <c r="G147" s="97">
        <v>125000</v>
      </c>
      <c r="H147" s="97">
        <v>125000</v>
      </c>
      <c r="I147" s="97">
        <v>125000</v>
      </c>
      <c r="J147" s="7">
        <v>29</v>
      </c>
    </row>
    <row r="148" spans="1:10" ht="10.5" customHeight="1" x14ac:dyDescent="0.25">
      <c r="A148" s="7">
        <v>30</v>
      </c>
      <c r="B148" s="97">
        <v>80026</v>
      </c>
      <c r="C148" s="97">
        <v>192936</v>
      </c>
      <c r="D148" s="97">
        <v>100000</v>
      </c>
      <c r="E148" s="7">
        <v>30</v>
      </c>
      <c r="F148" s="20" t="s">
        <v>120</v>
      </c>
      <c r="G148" s="97">
        <v>125000</v>
      </c>
      <c r="H148" s="97">
        <v>125000</v>
      </c>
      <c r="I148" s="97">
        <v>125000</v>
      </c>
      <c r="J148" s="7">
        <v>30</v>
      </c>
    </row>
    <row r="149" spans="1:10" ht="10.5" customHeight="1" x14ac:dyDescent="0.25">
      <c r="A149" s="7">
        <v>31</v>
      </c>
      <c r="B149" s="97">
        <v>1970</v>
      </c>
      <c r="C149" s="97">
        <v>3838</v>
      </c>
      <c r="D149" s="97">
        <v>11000</v>
      </c>
      <c r="E149" s="7">
        <v>31</v>
      </c>
      <c r="F149" s="20" t="s">
        <v>121</v>
      </c>
      <c r="G149" s="97">
        <v>11000</v>
      </c>
      <c r="H149" s="97">
        <v>11000</v>
      </c>
      <c r="I149" s="97">
        <v>11000</v>
      </c>
      <c r="J149" s="7">
        <v>31</v>
      </c>
    </row>
    <row r="150" spans="1:10" ht="10.5" customHeight="1" x14ac:dyDescent="0.25">
      <c r="A150" s="7">
        <v>32</v>
      </c>
      <c r="B150" s="97">
        <v>22254</v>
      </c>
      <c r="C150" s="97">
        <v>22534</v>
      </c>
      <c r="D150" s="97">
        <v>50000</v>
      </c>
      <c r="E150" s="7">
        <v>32</v>
      </c>
      <c r="F150" s="20" t="s">
        <v>122</v>
      </c>
      <c r="G150" s="97">
        <v>52500</v>
      </c>
      <c r="H150" s="97">
        <v>52500</v>
      </c>
      <c r="I150" s="97">
        <v>52500</v>
      </c>
      <c r="J150" s="7">
        <v>32</v>
      </c>
    </row>
    <row r="151" spans="1:10" ht="10.5" customHeight="1" x14ac:dyDescent="0.25">
      <c r="A151" s="7">
        <v>33</v>
      </c>
      <c r="B151" s="97">
        <v>32267</v>
      </c>
      <c r="C151" s="97">
        <v>0</v>
      </c>
      <c r="D151" s="97">
        <v>75000</v>
      </c>
      <c r="E151" s="7">
        <v>33</v>
      </c>
      <c r="F151" s="20" t="s">
        <v>123</v>
      </c>
      <c r="G151" s="97">
        <v>75000</v>
      </c>
      <c r="H151" s="97">
        <v>75000</v>
      </c>
      <c r="I151" s="97">
        <v>75000</v>
      </c>
      <c r="J151" s="7">
        <v>33</v>
      </c>
    </row>
    <row r="152" spans="1:10" ht="10.5" customHeight="1" x14ac:dyDescent="0.25">
      <c r="A152" s="7">
        <v>34</v>
      </c>
      <c r="B152" s="104">
        <f>SUM(B144:B151)</f>
        <v>362696</v>
      </c>
      <c r="C152" s="104">
        <f>SUM(C144:C151)</f>
        <v>422568</v>
      </c>
      <c r="D152" s="104">
        <f>SUM(D144:D151)</f>
        <v>631000</v>
      </c>
      <c r="E152" s="7">
        <v>34</v>
      </c>
      <c r="F152" s="1" t="s">
        <v>124</v>
      </c>
      <c r="G152" s="104">
        <f>SUM(G144:G151)</f>
        <v>820500</v>
      </c>
      <c r="H152" s="104">
        <f>SUM(H144:H151)</f>
        <v>820500</v>
      </c>
      <c r="I152" s="104">
        <f>SUM(I144:I151)</f>
        <v>820500</v>
      </c>
      <c r="J152" s="7">
        <v>34</v>
      </c>
    </row>
    <row r="153" spans="1:10" ht="10.5" customHeight="1" x14ac:dyDescent="0.25">
      <c r="A153" s="7">
        <v>35</v>
      </c>
      <c r="B153" s="97">
        <v>3039</v>
      </c>
      <c r="C153" s="97">
        <v>1925</v>
      </c>
      <c r="D153" s="97">
        <v>6000</v>
      </c>
      <c r="E153" s="7">
        <v>35</v>
      </c>
      <c r="F153" s="20" t="s">
        <v>125</v>
      </c>
      <c r="G153" s="97">
        <v>6000</v>
      </c>
      <c r="H153" s="97">
        <v>6000</v>
      </c>
      <c r="I153" s="97">
        <v>6000</v>
      </c>
      <c r="J153" s="7">
        <v>35</v>
      </c>
    </row>
    <row r="154" spans="1:10" ht="10.5" customHeight="1" x14ac:dyDescent="0.25">
      <c r="A154" s="7">
        <v>36</v>
      </c>
      <c r="B154" s="97">
        <v>254</v>
      </c>
      <c r="C154" s="97">
        <v>370</v>
      </c>
      <c r="D154" s="97">
        <v>6000</v>
      </c>
      <c r="E154" s="7">
        <v>36</v>
      </c>
      <c r="F154" s="20" t="s">
        <v>128</v>
      </c>
      <c r="G154" s="97">
        <v>8000</v>
      </c>
      <c r="H154" s="97">
        <v>8000</v>
      </c>
      <c r="I154" s="97">
        <v>8000</v>
      </c>
      <c r="J154" s="7">
        <v>36</v>
      </c>
    </row>
    <row r="155" spans="1:10" ht="10.5" customHeight="1" x14ac:dyDescent="0.25">
      <c r="A155" s="7">
        <v>37</v>
      </c>
      <c r="B155" s="97">
        <v>920</v>
      </c>
      <c r="C155" s="97">
        <v>1030</v>
      </c>
      <c r="D155" s="97">
        <v>2000</v>
      </c>
      <c r="E155" s="7">
        <v>37</v>
      </c>
      <c r="F155" s="20" t="s">
        <v>126</v>
      </c>
      <c r="G155" s="97">
        <v>2000</v>
      </c>
      <c r="H155" s="97">
        <v>2000</v>
      </c>
      <c r="I155" s="97">
        <v>2000</v>
      </c>
      <c r="J155" s="7">
        <v>37</v>
      </c>
    </row>
    <row r="156" spans="1:10" ht="10.5" customHeight="1" x14ac:dyDescent="0.25">
      <c r="A156" s="7">
        <v>38</v>
      </c>
      <c r="B156" s="104">
        <f>SUM(B153:B155)</f>
        <v>4213</v>
      </c>
      <c r="C156" s="104">
        <f>SUM(C153:C155)</f>
        <v>3325</v>
      </c>
      <c r="D156" s="104">
        <f>SUM(D153:D155)</f>
        <v>14000</v>
      </c>
      <c r="E156" s="7">
        <v>38</v>
      </c>
      <c r="F156" s="1" t="s">
        <v>129</v>
      </c>
      <c r="G156" s="104">
        <f>SUM(G153:G155)</f>
        <v>16000</v>
      </c>
      <c r="H156" s="104">
        <f>SUM(H153:H155)</f>
        <v>16000</v>
      </c>
      <c r="I156" s="104">
        <f>SUM(I153:I155)</f>
        <v>16000</v>
      </c>
      <c r="J156" s="7">
        <v>38</v>
      </c>
    </row>
    <row r="157" spans="1:10" ht="10.5" customHeight="1" x14ac:dyDescent="0.25">
      <c r="A157" s="7">
        <v>39</v>
      </c>
      <c r="B157" s="97">
        <v>53264</v>
      </c>
      <c r="C157" s="97">
        <v>64522</v>
      </c>
      <c r="D157" s="97">
        <v>70211</v>
      </c>
      <c r="E157" s="7">
        <v>39</v>
      </c>
      <c r="F157" s="20" t="s">
        <v>132</v>
      </c>
      <c r="G157" s="97">
        <v>78636.320000000007</v>
      </c>
      <c r="H157" s="97">
        <v>78636.320000000007</v>
      </c>
      <c r="I157" s="97">
        <v>78636.320000000007</v>
      </c>
      <c r="J157" s="7">
        <v>39</v>
      </c>
    </row>
    <row r="158" spans="1:10" ht="10.5" customHeight="1" x14ac:dyDescent="0.25">
      <c r="A158" s="7">
        <v>40</v>
      </c>
      <c r="B158" s="97">
        <v>0</v>
      </c>
      <c r="C158" s="97">
        <v>0</v>
      </c>
      <c r="D158" s="97">
        <v>5000</v>
      </c>
      <c r="E158" s="7">
        <v>40</v>
      </c>
      <c r="F158" s="20" t="s">
        <v>133</v>
      </c>
      <c r="G158" s="97">
        <v>5000</v>
      </c>
      <c r="H158" s="97">
        <v>5000</v>
      </c>
      <c r="I158" s="97">
        <v>5000</v>
      </c>
      <c r="J158" s="7">
        <v>40</v>
      </c>
    </row>
    <row r="159" spans="1:10" ht="10.5" customHeight="1" x14ac:dyDescent="0.25">
      <c r="A159" s="7">
        <v>41</v>
      </c>
      <c r="B159" s="104">
        <f>SUM(B157:B158)</f>
        <v>53264</v>
      </c>
      <c r="C159" s="104">
        <f>SUM(C157:C158)</f>
        <v>64522</v>
      </c>
      <c r="D159" s="104">
        <f>SUM(D157:D158)</f>
        <v>75211</v>
      </c>
      <c r="E159" s="7">
        <v>41</v>
      </c>
      <c r="F159" s="1" t="s">
        <v>134</v>
      </c>
      <c r="G159" s="104">
        <f>SUM(G157:G158)</f>
        <v>83636.320000000007</v>
      </c>
      <c r="H159" s="104">
        <f>SUM(H157:H158)</f>
        <v>83636.320000000007</v>
      </c>
      <c r="I159" s="104">
        <f>SUM(I157:I158)</f>
        <v>83636.320000000007</v>
      </c>
      <c r="J159" s="7">
        <v>41</v>
      </c>
    </row>
    <row r="160" spans="1:10" s="35" customFormat="1" ht="10.5" customHeight="1" x14ac:dyDescent="0.25">
      <c r="A160" s="7">
        <v>42</v>
      </c>
      <c r="B160" s="104">
        <f>B125+B132+B137+B143+B152+B156+B159</f>
        <v>610109</v>
      </c>
      <c r="C160" s="104">
        <f>C125+C132+C137+C143+C152+C156+C159</f>
        <v>686999</v>
      </c>
      <c r="D160" s="104">
        <f>D125+D132+D137+D143+D152+D156+D159</f>
        <v>1066961</v>
      </c>
      <c r="E160" s="7">
        <v>42</v>
      </c>
      <c r="F160" s="1" t="s">
        <v>53</v>
      </c>
      <c r="G160" s="104">
        <f>G125+G132+G137+G143+G152+G156+G159</f>
        <v>1290436.32</v>
      </c>
      <c r="H160" s="104">
        <f>H125+H132+H137+H143+H152+H156+H159</f>
        <v>1290436.32</v>
      </c>
      <c r="I160" s="104">
        <f>I125+I132+I137+I143+I152+I156+I159</f>
        <v>1290436.32</v>
      </c>
      <c r="J160" s="7">
        <v>42</v>
      </c>
    </row>
    <row r="161" spans="1:5" ht="10.5" customHeight="1" x14ac:dyDescent="0.25">
      <c r="A161" s="266" t="s">
        <v>54</v>
      </c>
      <c r="B161" s="267"/>
      <c r="C161" s="267"/>
      <c r="E161" s="18"/>
    </row>
  </sheetData>
  <mergeCells count="46">
    <mergeCell ref="E59:F62"/>
    <mergeCell ref="A115:A118"/>
    <mergeCell ref="A161:C161"/>
    <mergeCell ref="G113:I113"/>
    <mergeCell ref="E57:F57"/>
    <mergeCell ref="H58:I58"/>
    <mergeCell ref="A59:A62"/>
    <mergeCell ref="A88:C88"/>
    <mergeCell ref="G57:I57"/>
    <mergeCell ref="D112:G112"/>
    <mergeCell ref="E113:F113"/>
    <mergeCell ref="H114:I114"/>
    <mergeCell ref="E115:F118"/>
    <mergeCell ref="D32:G32"/>
    <mergeCell ref="E33:F33"/>
    <mergeCell ref="A47:C47"/>
    <mergeCell ref="D56:G56"/>
    <mergeCell ref="G33:I33"/>
    <mergeCell ref="H34:I34"/>
    <mergeCell ref="A35:A38"/>
    <mergeCell ref="E35:F37"/>
    <mergeCell ref="G35:I35"/>
    <mergeCell ref="G36:G38"/>
    <mergeCell ref="H36:H38"/>
    <mergeCell ref="I36:I38"/>
    <mergeCell ref="B37:B38"/>
    <mergeCell ref="C37:C38"/>
    <mergeCell ref="A5:A8"/>
    <mergeCell ref="G5:I5"/>
    <mergeCell ref="G6:G8"/>
    <mergeCell ref="H6:H8"/>
    <mergeCell ref="I6:I8"/>
    <mergeCell ref="B7:B8"/>
    <mergeCell ref="C7:C8"/>
    <mergeCell ref="E5:F7"/>
    <mergeCell ref="B3:C3"/>
    <mergeCell ref="E3:F3"/>
    <mergeCell ref="G3:I3"/>
    <mergeCell ref="B4:C4"/>
    <mergeCell ref="E4:F4"/>
    <mergeCell ref="G4:I4"/>
    <mergeCell ref="B1:C1"/>
    <mergeCell ref="E1:F1"/>
    <mergeCell ref="H1:I1"/>
    <mergeCell ref="B2:C2"/>
    <mergeCell ref="E2:F2"/>
  </mergeCells>
  <pageMargins left="0.25" right="0.2" top="0" bottom="0" header="0.05" footer="0.0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31B97-4FB0-4EFD-BCA0-8AC7192A4530}">
  <dimension ref="A1:R38"/>
  <sheetViews>
    <sheetView workbookViewId="0">
      <selection activeCell="E26" sqref="E26:Q27"/>
    </sheetView>
  </sheetViews>
  <sheetFormatPr defaultColWidth="8" defaultRowHeight="15.75" x14ac:dyDescent="0.25"/>
  <cols>
    <col min="1" max="1" width="2.625" style="84" customWidth="1"/>
    <col min="2" max="2" width="13.125" style="84" customWidth="1"/>
    <col min="3" max="3" width="5.125" style="84" customWidth="1"/>
    <col min="4" max="4" width="2.25" style="84" customWidth="1"/>
    <col min="5" max="5" width="5.5" style="84" customWidth="1"/>
    <col min="6" max="6" width="13.125" style="84" customWidth="1"/>
    <col min="7" max="7" width="2.625" style="84" customWidth="1"/>
    <col min="8" max="8" width="1.875" style="84" customWidth="1"/>
    <col min="9" max="9" width="1.625" style="84" customWidth="1"/>
    <col min="10" max="10" width="1.875" style="84" customWidth="1"/>
    <col min="11" max="11" width="6.75" style="84" customWidth="1"/>
    <col min="12" max="12" width="15.125" style="84" customWidth="1"/>
    <col min="13" max="13" width="5.875" style="84" customWidth="1"/>
    <col min="14" max="16" width="13.125" style="84" customWidth="1"/>
    <col min="17" max="17" width="2.625" style="84" customWidth="1"/>
    <col min="18" max="18" width="1.625" style="84" customWidth="1"/>
    <col min="19" max="16384" width="8" style="84"/>
  </cols>
  <sheetData>
    <row r="1" spans="1:18" ht="50.25" customHeight="1" x14ac:dyDescent="0.35">
      <c r="A1" s="326" t="s">
        <v>175</v>
      </c>
      <c r="B1" s="327"/>
      <c r="C1" s="327"/>
      <c r="D1" s="327"/>
      <c r="E1" s="327"/>
      <c r="F1" s="327"/>
      <c r="G1" s="327"/>
      <c r="H1" s="327"/>
      <c r="I1" s="328" t="s">
        <v>137</v>
      </c>
      <c r="J1" s="328"/>
      <c r="K1" s="328"/>
      <c r="L1" s="328"/>
      <c r="M1" s="311" t="s">
        <v>176</v>
      </c>
      <c r="N1" s="311"/>
      <c r="O1" s="311"/>
      <c r="P1" s="311"/>
      <c r="Q1" s="312"/>
      <c r="R1" s="96"/>
    </row>
    <row r="2" spans="1:18" ht="50.25" customHeight="1" x14ac:dyDescent="0.25">
      <c r="A2" s="329" t="s">
        <v>138</v>
      </c>
      <c r="B2" s="329"/>
      <c r="C2" s="329"/>
      <c r="D2" s="329"/>
      <c r="E2" s="329"/>
      <c r="F2" s="329"/>
      <c r="G2" s="329"/>
      <c r="H2" s="329"/>
      <c r="I2" s="329"/>
      <c r="J2" s="328" t="s">
        <v>139</v>
      </c>
      <c r="K2" s="328"/>
      <c r="L2" s="328"/>
      <c r="M2" s="310" t="s">
        <v>21</v>
      </c>
      <c r="N2" s="310"/>
      <c r="O2" s="310"/>
      <c r="P2" s="310"/>
      <c r="Q2" s="310"/>
      <c r="R2" s="85"/>
    </row>
    <row r="3" spans="1:18" x14ac:dyDescent="0.25">
      <c r="A3" s="313"/>
      <c r="B3" s="316" t="s">
        <v>140</v>
      </c>
      <c r="C3" s="317"/>
      <c r="D3" s="317"/>
      <c r="E3" s="317"/>
      <c r="F3" s="214"/>
      <c r="G3" s="310" t="s">
        <v>141</v>
      </c>
      <c r="H3" s="310"/>
      <c r="I3" s="310"/>
      <c r="J3" s="310"/>
      <c r="K3" s="310"/>
      <c r="L3" s="310"/>
      <c r="M3" s="310"/>
      <c r="N3" s="217" t="s">
        <v>177</v>
      </c>
      <c r="O3" s="318"/>
      <c r="P3" s="318"/>
      <c r="Q3" s="320"/>
    </row>
    <row r="4" spans="1:18" ht="15" customHeight="1" x14ac:dyDescent="0.25">
      <c r="A4" s="314"/>
      <c r="B4" s="189" t="s">
        <v>7</v>
      </c>
      <c r="C4" s="190"/>
      <c r="D4" s="190"/>
      <c r="E4" s="190"/>
      <c r="F4" s="55" t="s">
        <v>142</v>
      </c>
      <c r="G4" s="310"/>
      <c r="H4" s="310"/>
      <c r="I4" s="310"/>
      <c r="J4" s="310"/>
      <c r="K4" s="310"/>
      <c r="L4" s="310"/>
      <c r="M4" s="310"/>
      <c r="N4" s="319"/>
      <c r="O4" s="319"/>
      <c r="P4" s="319"/>
      <c r="Q4" s="321"/>
    </row>
    <row r="5" spans="1:18" ht="19.5" customHeight="1" x14ac:dyDescent="0.25">
      <c r="A5" s="315"/>
      <c r="B5" s="109" t="s">
        <v>143</v>
      </c>
      <c r="C5" s="323" t="s">
        <v>144</v>
      </c>
      <c r="D5" s="324"/>
      <c r="E5" s="325"/>
      <c r="F5" s="110" t="s">
        <v>46</v>
      </c>
      <c r="G5" s="310"/>
      <c r="H5" s="310"/>
      <c r="I5" s="310"/>
      <c r="J5" s="310"/>
      <c r="K5" s="310"/>
      <c r="L5" s="310"/>
      <c r="M5" s="310"/>
      <c r="N5" s="58" t="s">
        <v>145</v>
      </c>
      <c r="O5" s="59" t="s">
        <v>146</v>
      </c>
      <c r="P5" s="126" t="s">
        <v>142</v>
      </c>
      <c r="Q5" s="322"/>
    </row>
    <row r="6" spans="1:18" x14ac:dyDescent="0.35">
      <c r="A6" s="88">
        <v>1</v>
      </c>
      <c r="B6" s="111"/>
      <c r="C6" s="307"/>
      <c r="D6" s="308"/>
      <c r="E6" s="309"/>
      <c r="F6" s="111"/>
      <c r="G6" s="63">
        <v>1</v>
      </c>
      <c r="H6" s="330" t="s">
        <v>147</v>
      </c>
      <c r="I6" s="331"/>
      <c r="J6" s="331"/>
      <c r="K6" s="331"/>
      <c r="L6" s="331"/>
      <c r="M6" s="332"/>
      <c r="N6" s="112"/>
      <c r="O6" s="112"/>
      <c r="P6" s="112"/>
      <c r="Q6" s="129">
        <v>1</v>
      </c>
    </row>
    <row r="7" spans="1:18" x14ac:dyDescent="0.35">
      <c r="A7" s="89">
        <v>2</v>
      </c>
      <c r="B7" s="113">
        <v>1212449</v>
      </c>
      <c r="C7" s="272">
        <v>1422117</v>
      </c>
      <c r="D7" s="273"/>
      <c r="E7" s="274"/>
      <c r="F7" s="113">
        <v>1000000</v>
      </c>
      <c r="G7" s="64">
        <v>2</v>
      </c>
      <c r="H7" s="192" t="s">
        <v>148</v>
      </c>
      <c r="I7" s="193"/>
      <c r="J7" s="193"/>
      <c r="K7" s="193"/>
      <c r="L7" s="193"/>
      <c r="M7" s="194"/>
      <c r="N7" s="114">
        <v>1000000</v>
      </c>
      <c r="O7" s="114">
        <v>1000000</v>
      </c>
      <c r="P7" s="114">
        <v>1000000</v>
      </c>
      <c r="Q7" s="130">
        <v>2</v>
      </c>
    </row>
    <row r="8" spans="1:18" x14ac:dyDescent="0.35">
      <c r="A8" s="89">
        <v>3</v>
      </c>
      <c r="B8" s="138" t="s">
        <v>179</v>
      </c>
      <c r="C8" s="204" t="s">
        <v>179</v>
      </c>
      <c r="D8" s="205"/>
      <c r="E8" s="206"/>
      <c r="F8" s="138" t="s">
        <v>179</v>
      </c>
      <c r="G8" s="64">
        <v>3</v>
      </c>
      <c r="H8" s="192" t="s">
        <v>149</v>
      </c>
      <c r="I8" s="193"/>
      <c r="J8" s="193"/>
      <c r="K8" s="193"/>
      <c r="L8" s="193"/>
      <c r="M8" s="194"/>
      <c r="N8" s="137" t="s">
        <v>179</v>
      </c>
      <c r="O8" s="137" t="s">
        <v>179</v>
      </c>
      <c r="P8" s="137" t="s">
        <v>179</v>
      </c>
      <c r="Q8" s="130">
        <v>3</v>
      </c>
    </row>
    <row r="9" spans="1:18" x14ac:dyDescent="0.35">
      <c r="A9" s="89">
        <v>4</v>
      </c>
      <c r="B9" s="138" t="s">
        <v>179</v>
      </c>
      <c r="C9" s="204" t="s">
        <v>179</v>
      </c>
      <c r="D9" s="205"/>
      <c r="E9" s="206"/>
      <c r="F9" s="138" t="s">
        <v>179</v>
      </c>
      <c r="G9" s="64">
        <v>4</v>
      </c>
      <c r="H9" s="192" t="s">
        <v>150</v>
      </c>
      <c r="I9" s="193"/>
      <c r="J9" s="193"/>
      <c r="K9" s="193"/>
      <c r="L9" s="193"/>
      <c r="M9" s="194"/>
      <c r="N9" s="137" t="s">
        <v>179</v>
      </c>
      <c r="O9" s="137" t="s">
        <v>179</v>
      </c>
      <c r="P9" s="137" t="s">
        <v>179</v>
      </c>
      <c r="Q9" s="130">
        <v>4</v>
      </c>
    </row>
    <row r="10" spans="1:18" x14ac:dyDescent="0.35">
      <c r="A10" s="89">
        <v>5</v>
      </c>
      <c r="B10" s="113">
        <v>64138</v>
      </c>
      <c r="C10" s="272">
        <v>66136</v>
      </c>
      <c r="D10" s="273"/>
      <c r="E10" s="274"/>
      <c r="F10" s="113">
        <v>26000</v>
      </c>
      <c r="G10" s="64">
        <v>5</v>
      </c>
      <c r="H10" s="192" t="s">
        <v>151</v>
      </c>
      <c r="I10" s="193"/>
      <c r="J10" s="193"/>
      <c r="K10" s="193"/>
      <c r="L10" s="193"/>
      <c r="M10" s="194"/>
      <c r="N10" s="114">
        <v>30000</v>
      </c>
      <c r="O10" s="114">
        <v>30000</v>
      </c>
      <c r="P10" s="114">
        <v>30000</v>
      </c>
      <c r="Q10" s="130">
        <v>5</v>
      </c>
    </row>
    <row r="11" spans="1:18" x14ac:dyDescent="0.35">
      <c r="A11" s="89">
        <v>6</v>
      </c>
      <c r="B11" s="113">
        <v>142416</v>
      </c>
      <c r="C11" s="272">
        <v>143532</v>
      </c>
      <c r="D11" s="273"/>
      <c r="E11" s="274"/>
      <c r="F11" s="113">
        <v>144828</v>
      </c>
      <c r="G11" s="64">
        <v>6</v>
      </c>
      <c r="H11" s="192" t="s">
        <v>152</v>
      </c>
      <c r="I11" s="193"/>
      <c r="J11" s="193"/>
      <c r="K11" s="193"/>
      <c r="L11" s="193"/>
      <c r="M11" s="194"/>
      <c r="N11" s="114">
        <v>145908</v>
      </c>
      <c r="O11" s="114">
        <v>145908</v>
      </c>
      <c r="P11" s="114">
        <v>245908</v>
      </c>
      <c r="Q11" s="130">
        <v>6</v>
      </c>
    </row>
    <row r="12" spans="1:18" x14ac:dyDescent="0.35">
      <c r="A12" s="89">
        <v>10</v>
      </c>
      <c r="B12" s="113">
        <v>1419003</v>
      </c>
      <c r="C12" s="272">
        <f>SUM(C7:E11)</f>
        <v>1631785</v>
      </c>
      <c r="D12" s="273"/>
      <c r="E12" s="274"/>
      <c r="F12" s="113">
        <f>SUM(F6:F11)</f>
        <v>1170828</v>
      </c>
      <c r="G12" s="64">
        <v>10</v>
      </c>
      <c r="H12" s="192" t="s">
        <v>16</v>
      </c>
      <c r="I12" s="193"/>
      <c r="J12" s="193"/>
      <c r="K12" s="193"/>
      <c r="L12" s="193"/>
      <c r="M12" s="194"/>
      <c r="N12" s="114">
        <f>SUM(N7:N11)</f>
        <v>1175908</v>
      </c>
      <c r="O12" s="114">
        <f>SUM(O7:O11)</f>
        <v>1175908</v>
      </c>
      <c r="P12" s="114">
        <v>1075908</v>
      </c>
      <c r="Q12" s="130">
        <v>10</v>
      </c>
    </row>
    <row r="13" spans="1:18" x14ac:dyDescent="0.35">
      <c r="A13" s="89">
        <v>11</v>
      </c>
      <c r="B13" s="111"/>
      <c r="C13" s="307"/>
      <c r="D13" s="308"/>
      <c r="E13" s="309"/>
      <c r="F13" s="138" t="s">
        <v>179</v>
      </c>
      <c r="G13" s="64">
        <v>11</v>
      </c>
      <c r="H13" s="192" t="s">
        <v>153</v>
      </c>
      <c r="I13" s="193"/>
      <c r="J13" s="193"/>
      <c r="K13" s="193"/>
      <c r="L13" s="193"/>
      <c r="M13" s="194"/>
      <c r="N13" s="112"/>
      <c r="O13" s="112"/>
      <c r="P13" s="112"/>
      <c r="Q13" s="130">
        <v>11</v>
      </c>
    </row>
    <row r="14" spans="1:18" ht="16.5" thickBot="1" x14ac:dyDescent="0.4">
      <c r="A14" s="90">
        <v>12</v>
      </c>
      <c r="B14" s="140" t="s">
        <v>179</v>
      </c>
      <c r="C14" s="287" t="s">
        <v>179</v>
      </c>
      <c r="D14" s="288"/>
      <c r="E14" s="289"/>
      <c r="F14" s="116"/>
      <c r="G14" s="67">
        <v>12</v>
      </c>
      <c r="H14" s="290" t="s">
        <v>17</v>
      </c>
      <c r="I14" s="291"/>
      <c r="J14" s="291"/>
      <c r="K14" s="291"/>
      <c r="L14" s="291"/>
      <c r="M14" s="292"/>
      <c r="N14" s="139" t="s">
        <v>179</v>
      </c>
      <c r="O14" s="139" t="s">
        <v>179</v>
      </c>
      <c r="P14" s="139" t="s">
        <v>179</v>
      </c>
      <c r="Q14" s="131">
        <v>12</v>
      </c>
    </row>
    <row r="15" spans="1:18" ht="16.5" thickBot="1" x14ac:dyDescent="0.3">
      <c r="A15" s="91">
        <v>13</v>
      </c>
      <c r="B15" s="117">
        <f>B12</f>
        <v>1419003</v>
      </c>
      <c r="C15" s="293">
        <f>C12</f>
        <v>1631785</v>
      </c>
      <c r="D15" s="294"/>
      <c r="E15" s="295"/>
      <c r="F15" s="117">
        <f>F12</f>
        <v>1170828</v>
      </c>
      <c r="G15" s="73">
        <v>13</v>
      </c>
      <c r="H15" s="153" t="s">
        <v>154</v>
      </c>
      <c r="I15" s="154"/>
      <c r="J15" s="154"/>
      <c r="K15" s="154"/>
      <c r="L15" s="154"/>
      <c r="M15" s="155"/>
      <c r="N15" s="118">
        <f>N12</f>
        <v>1175908</v>
      </c>
      <c r="O15" s="118">
        <f>O12</f>
        <v>1175908</v>
      </c>
      <c r="P15" s="118">
        <v>1275908</v>
      </c>
      <c r="Q15" s="132">
        <v>13</v>
      </c>
    </row>
    <row r="16" spans="1:18" x14ac:dyDescent="0.35">
      <c r="A16" s="92">
        <v>14</v>
      </c>
      <c r="B16" s="119"/>
      <c r="C16" s="296"/>
      <c r="D16" s="297"/>
      <c r="E16" s="298"/>
      <c r="F16" s="119"/>
      <c r="G16" s="63">
        <v>14</v>
      </c>
      <c r="H16" s="299" t="s">
        <v>155</v>
      </c>
      <c r="I16" s="300"/>
      <c r="J16" s="300"/>
      <c r="K16" s="300"/>
      <c r="L16" s="300"/>
      <c r="M16" s="301"/>
      <c r="N16" s="120"/>
      <c r="O16" s="120"/>
      <c r="P16" s="120"/>
      <c r="Q16" s="133">
        <v>14</v>
      </c>
    </row>
    <row r="17" spans="1:18" ht="31.5" x14ac:dyDescent="0.25">
      <c r="A17" s="93">
        <v>15</v>
      </c>
      <c r="B17" s="121"/>
      <c r="C17" s="302"/>
      <c r="D17" s="303"/>
      <c r="E17" s="304"/>
      <c r="F17" s="121"/>
      <c r="G17" s="76">
        <v>15</v>
      </c>
      <c r="H17" s="189" t="s">
        <v>156</v>
      </c>
      <c r="I17" s="305"/>
      <c r="J17" s="306"/>
      <c r="K17" s="79" t="s">
        <v>157</v>
      </c>
      <c r="L17" s="189" t="s">
        <v>158</v>
      </c>
      <c r="M17" s="191"/>
      <c r="N17" s="122"/>
      <c r="O17" s="122"/>
      <c r="P17" s="122"/>
      <c r="Q17" s="134">
        <v>15</v>
      </c>
    </row>
    <row r="18" spans="1:18" x14ac:dyDescent="0.35">
      <c r="A18" s="89">
        <v>16</v>
      </c>
      <c r="B18" s="113">
        <v>416167</v>
      </c>
      <c r="C18" s="272">
        <v>0</v>
      </c>
      <c r="D18" s="273"/>
      <c r="E18" s="274"/>
      <c r="F18" s="113">
        <v>600000</v>
      </c>
      <c r="G18" s="64">
        <v>16</v>
      </c>
      <c r="H18" s="172" t="s">
        <v>159</v>
      </c>
      <c r="I18" s="173"/>
      <c r="J18" s="174"/>
      <c r="K18" s="80">
        <v>5994</v>
      </c>
      <c r="L18" s="175" t="s">
        <v>160</v>
      </c>
      <c r="M18" s="176"/>
      <c r="N18" s="114">
        <v>180000</v>
      </c>
      <c r="O18" s="114">
        <v>180000</v>
      </c>
      <c r="P18" s="114">
        <v>180000</v>
      </c>
      <c r="Q18" s="130">
        <v>16</v>
      </c>
    </row>
    <row r="19" spans="1:18" x14ac:dyDescent="0.35">
      <c r="A19" s="89">
        <v>17</v>
      </c>
      <c r="B19" s="113">
        <v>0</v>
      </c>
      <c r="C19" s="272">
        <v>0</v>
      </c>
      <c r="D19" s="273"/>
      <c r="E19" s="274"/>
      <c r="F19" s="113">
        <v>110000</v>
      </c>
      <c r="G19" s="64">
        <v>17</v>
      </c>
      <c r="H19" s="172" t="s">
        <v>159</v>
      </c>
      <c r="I19" s="173"/>
      <c r="J19" s="174"/>
      <c r="K19" s="80">
        <v>5990</v>
      </c>
      <c r="L19" s="175" t="s">
        <v>161</v>
      </c>
      <c r="M19" s="176"/>
      <c r="N19" s="114">
        <v>93000</v>
      </c>
      <c r="O19" s="114">
        <v>93000</v>
      </c>
      <c r="P19" s="114">
        <v>93000</v>
      </c>
      <c r="Q19" s="130">
        <v>17</v>
      </c>
    </row>
    <row r="20" spans="1:18" x14ac:dyDescent="0.35">
      <c r="A20" s="89">
        <v>18</v>
      </c>
      <c r="B20" s="113">
        <v>0</v>
      </c>
      <c r="C20" s="272">
        <v>0</v>
      </c>
      <c r="D20" s="273"/>
      <c r="E20" s="274"/>
      <c r="F20" s="113">
        <v>20000</v>
      </c>
      <c r="G20" s="64">
        <v>18</v>
      </c>
      <c r="H20" s="172" t="s">
        <v>159</v>
      </c>
      <c r="I20" s="173"/>
      <c r="J20" s="174"/>
      <c r="K20" s="80">
        <v>5999</v>
      </c>
      <c r="L20" s="175" t="s">
        <v>162</v>
      </c>
      <c r="M20" s="176"/>
      <c r="N20" s="114">
        <v>105000</v>
      </c>
      <c r="O20" s="114">
        <v>105000</v>
      </c>
      <c r="P20" s="114">
        <v>105000</v>
      </c>
      <c r="Q20" s="130">
        <v>18</v>
      </c>
    </row>
    <row r="21" spans="1:18" x14ac:dyDescent="0.35">
      <c r="A21" s="89">
        <v>19</v>
      </c>
      <c r="B21" s="113">
        <v>8320</v>
      </c>
      <c r="C21" s="272">
        <v>0</v>
      </c>
      <c r="D21" s="273"/>
      <c r="E21" s="274"/>
      <c r="F21" s="113">
        <v>0</v>
      </c>
      <c r="G21" s="64">
        <v>19</v>
      </c>
      <c r="H21" s="172" t="s">
        <v>159</v>
      </c>
      <c r="I21" s="173"/>
      <c r="J21" s="174"/>
      <c r="K21" s="80">
        <v>5992</v>
      </c>
      <c r="L21" s="175" t="s">
        <v>163</v>
      </c>
      <c r="M21" s="176"/>
      <c r="N21" s="114">
        <v>75000</v>
      </c>
      <c r="O21" s="114">
        <v>75000</v>
      </c>
      <c r="P21" s="114">
        <v>75000</v>
      </c>
      <c r="Q21" s="130">
        <v>19</v>
      </c>
    </row>
    <row r="22" spans="1:18" x14ac:dyDescent="0.35">
      <c r="A22" s="89"/>
      <c r="B22" s="113">
        <v>0</v>
      </c>
      <c r="C22" s="272">
        <v>0</v>
      </c>
      <c r="D22" s="273"/>
      <c r="E22" s="274"/>
      <c r="F22" s="113">
        <v>0</v>
      </c>
      <c r="G22" s="64">
        <v>20</v>
      </c>
      <c r="H22" s="172" t="s">
        <v>159</v>
      </c>
      <c r="I22" s="173"/>
      <c r="J22" s="174"/>
      <c r="K22" s="80">
        <v>5900</v>
      </c>
      <c r="L22" s="149" t="s">
        <v>182</v>
      </c>
      <c r="M22" s="148"/>
      <c r="N22" s="114">
        <v>0</v>
      </c>
      <c r="O22" s="114">
        <v>0</v>
      </c>
      <c r="P22" s="114">
        <v>100000</v>
      </c>
      <c r="Q22" s="130">
        <v>20</v>
      </c>
    </row>
    <row r="23" spans="1:18" x14ac:dyDescent="0.35">
      <c r="A23" s="89">
        <v>29</v>
      </c>
      <c r="B23" s="113">
        <v>994516</v>
      </c>
      <c r="C23" s="272">
        <v>1631785</v>
      </c>
      <c r="D23" s="273"/>
      <c r="E23" s="274"/>
      <c r="F23" s="111"/>
      <c r="G23" s="64">
        <v>21</v>
      </c>
      <c r="H23" s="163" t="s">
        <v>164</v>
      </c>
      <c r="I23" s="164"/>
      <c r="J23" s="164"/>
      <c r="K23" s="164"/>
      <c r="L23" s="164"/>
      <c r="M23" s="165"/>
      <c r="N23" s="114">
        <f>N25-N21-N20-N19-N18</f>
        <v>722908</v>
      </c>
      <c r="O23" s="114">
        <f>O25-O21-O20-O19-O18</f>
        <v>722908</v>
      </c>
      <c r="P23" s="114">
        <v>722908</v>
      </c>
      <c r="Q23" s="130">
        <v>21</v>
      </c>
    </row>
    <row r="24" spans="1:18" ht="16.5" thickBot="1" x14ac:dyDescent="0.4">
      <c r="A24" s="90">
        <v>30</v>
      </c>
      <c r="B24" s="116"/>
      <c r="C24" s="275"/>
      <c r="D24" s="276"/>
      <c r="E24" s="277"/>
      <c r="F24" s="115">
        <v>440828</v>
      </c>
      <c r="G24" s="67">
        <v>22</v>
      </c>
      <c r="H24" s="278" t="s">
        <v>165</v>
      </c>
      <c r="I24" s="279"/>
      <c r="J24" s="279"/>
      <c r="K24" s="279"/>
      <c r="L24" s="279"/>
      <c r="M24" s="280"/>
      <c r="N24" s="123"/>
      <c r="O24" s="123"/>
      <c r="P24" s="127"/>
      <c r="Q24" s="135">
        <v>22</v>
      </c>
    </row>
    <row r="25" spans="1:18" x14ac:dyDescent="0.35">
      <c r="A25" s="94">
        <v>31</v>
      </c>
      <c r="B25" s="124">
        <f>SUM(B18:B23)</f>
        <v>1419003</v>
      </c>
      <c r="C25" s="281">
        <f>SUM(C18:C24)</f>
        <v>1631785</v>
      </c>
      <c r="D25" s="282"/>
      <c r="E25" s="283"/>
      <c r="F25" s="124">
        <f>SUM(F18:F24)</f>
        <v>1170828</v>
      </c>
      <c r="G25" s="95">
        <v>23</v>
      </c>
      <c r="H25" s="284" t="s">
        <v>166</v>
      </c>
      <c r="I25" s="285"/>
      <c r="J25" s="285"/>
      <c r="K25" s="285"/>
      <c r="L25" s="285"/>
      <c r="M25" s="286"/>
      <c r="N25" s="125">
        <f>N15</f>
        <v>1175908</v>
      </c>
      <c r="O25" s="125">
        <f>O15</f>
        <v>1175908</v>
      </c>
      <c r="P25" s="125">
        <v>1275908</v>
      </c>
      <c r="Q25" s="128">
        <v>23</v>
      </c>
    </row>
    <row r="26" spans="1:18" ht="12.75" customHeight="1" x14ac:dyDescent="0.25">
      <c r="A26" s="157" t="s">
        <v>167</v>
      </c>
      <c r="B26" s="157"/>
      <c r="C26" s="157"/>
      <c r="D26" s="157"/>
      <c r="E26" s="159" t="s">
        <v>168</v>
      </c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85"/>
    </row>
    <row r="27" spans="1:18" x14ac:dyDescent="0.25">
      <c r="A27" s="157"/>
      <c r="B27" s="157"/>
      <c r="C27" s="157"/>
      <c r="D27" s="157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87"/>
    </row>
    <row r="28" spans="1:18" ht="12.75" customHeight="1" x14ac:dyDescent="0.25">
      <c r="A28" s="157" t="s">
        <v>169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85"/>
    </row>
    <row r="29" spans="1:18" x14ac:dyDescent="0.25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</row>
    <row r="30" spans="1:18" x14ac:dyDescent="0.2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</row>
    <row r="31" spans="1:18" x14ac:dyDescent="0.2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</row>
    <row r="32" spans="1:18" x14ac:dyDescent="0.2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</row>
    <row r="33" spans="1:17" x14ac:dyDescent="0.25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</row>
    <row r="34" spans="1:17" x14ac:dyDescent="0.2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</row>
    <row r="37" spans="1:17" ht="50.25" customHeight="1" x14ac:dyDescent="0.25"/>
    <row r="38" spans="1:17" ht="39" customHeight="1" x14ac:dyDescent="0.25"/>
  </sheetData>
  <mergeCells count="61">
    <mergeCell ref="H22:J22"/>
    <mergeCell ref="C22:E22"/>
    <mergeCell ref="A1:H1"/>
    <mergeCell ref="I1:L1"/>
    <mergeCell ref="A2:I2"/>
    <mergeCell ref="J2:L2"/>
    <mergeCell ref="C6:E6"/>
    <mergeCell ref="H6:M6"/>
    <mergeCell ref="C7:E7"/>
    <mergeCell ref="H7:M7"/>
    <mergeCell ref="C8:E8"/>
    <mergeCell ref="H8:M8"/>
    <mergeCell ref="C9:E9"/>
    <mergeCell ref="H9:M9"/>
    <mergeCell ref="C10:E10"/>
    <mergeCell ref="H10:M10"/>
    <mergeCell ref="M2:Q2"/>
    <mergeCell ref="M1:Q1"/>
    <mergeCell ref="A3:A5"/>
    <mergeCell ref="B3:F3"/>
    <mergeCell ref="G3:M5"/>
    <mergeCell ref="N3:P4"/>
    <mergeCell ref="Q3:Q5"/>
    <mergeCell ref="B4:E4"/>
    <mergeCell ref="C5:E5"/>
    <mergeCell ref="C11:E11"/>
    <mergeCell ref="H11:M11"/>
    <mergeCell ref="C12:E12"/>
    <mergeCell ref="H12:M12"/>
    <mergeCell ref="C13:E13"/>
    <mergeCell ref="H13:M13"/>
    <mergeCell ref="C14:E14"/>
    <mergeCell ref="H14:M14"/>
    <mergeCell ref="L19:M19"/>
    <mergeCell ref="C15:E15"/>
    <mergeCell ref="H15:M15"/>
    <mergeCell ref="C16:E16"/>
    <mergeCell ref="H16:M16"/>
    <mergeCell ref="C17:E17"/>
    <mergeCell ref="H17:J17"/>
    <mergeCell ref="L17:M17"/>
    <mergeCell ref="C18:E18"/>
    <mergeCell ref="H18:J18"/>
    <mergeCell ref="L18:M18"/>
    <mergeCell ref="C19:E19"/>
    <mergeCell ref="H19:J19"/>
    <mergeCell ref="A28:Q29"/>
    <mergeCell ref="C23:E23"/>
    <mergeCell ref="H23:M23"/>
    <mergeCell ref="C24:E24"/>
    <mergeCell ref="H24:M24"/>
    <mergeCell ref="C25:E25"/>
    <mergeCell ref="H25:M25"/>
    <mergeCell ref="A26:D27"/>
    <mergeCell ref="E26:Q27"/>
    <mergeCell ref="C20:E20"/>
    <mergeCell ref="H20:J20"/>
    <mergeCell ref="L20:M20"/>
    <mergeCell ref="C21:E21"/>
    <mergeCell ref="H21:J21"/>
    <mergeCell ref="L21:M21"/>
  </mergeCells>
  <pageMargins left="0.25" right="0.2" top="0" bottom="0" header="0.05" footer="0.05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06BD-F98F-4A6F-88D7-A7858E7952B0}">
  <dimension ref="A1:R163"/>
  <sheetViews>
    <sheetView tabSelected="1" workbookViewId="0">
      <selection activeCell="U13" sqref="U13"/>
    </sheetView>
  </sheetViews>
  <sheetFormatPr defaultColWidth="8" defaultRowHeight="15.75" zeroHeight="1" x14ac:dyDescent="0.25"/>
  <cols>
    <col min="1" max="1" width="2.625" style="84" customWidth="1"/>
    <col min="2" max="2" width="13.125" style="84" customWidth="1"/>
    <col min="3" max="3" width="5.125" style="84" customWidth="1"/>
    <col min="4" max="4" width="2.25" style="84" customWidth="1"/>
    <col min="5" max="5" width="5.875" style="84" customWidth="1"/>
    <col min="6" max="6" width="13.125" style="84" customWidth="1"/>
    <col min="7" max="7" width="2.625" style="84" customWidth="1"/>
    <col min="8" max="8" width="1.875" style="84" customWidth="1"/>
    <col min="9" max="9" width="1.625" style="84" customWidth="1"/>
    <col min="10" max="10" width="1.875" style="84" customWidth="1"/>
    <col min="11" max="11" width="6.75" style="84" customWidth="1"/>
    <col min="12" max="12" width="15.125" style="84" customWidth="1"/>
    <col min="13" max="13" width="5.875" style="84" customWidth="1"/>
    <col min="14" max="16" width="13.125" style="84" customWidth="1"/>
    <col min="17" max="17" width="2.625" style="84" customWidth="1"/>
    <col min="18" max="18" width="1.625" style="84" customWidth="1"/>
    <col min="19" max="16384" width="8" style="84"/>
  </cols>
  <sheetData>
    <row r="1" spans="1:18" x14ac:dyDescent="0.25"/>
    <row r="2" spans="1:18" ht="50.25" customHeight="1" x14ac:dyDescent="0.35">
      <c r="A2" s="233" t="s">
        <v>175</v>
      </c>
      <c r="B2" s="233"/>
      <c r="C2" s="233"/>
      <c r="D2" s="233"/>
      <c r="E2" s="233"/>
      <c r="F2" s="233"/>
      <c r="G2" s="233"/>
      <c r="H2" s="233"/>
      <c r="I2" s="234" t="s">
        <v>137</v>
      </c>
      <c r="J2" s="234"/>
      <c r="K2" s="234"/>
      <c r="L2" s="234"/>
      <c r="M2" s="244" t="s">
        <v>180</v>
      </c>
      <c r="N2" s="244"/>
      <c r="O2" s="244"/>
      <c r="P2" s="244"/>
      <c r="Q2" s="244"/>
      <c r="R2" s="141"/>
    </row>
    <row r="3" spans="1:18" ht="50.25" customHeight="1" x14ac:dyDescent="0.25">
      <c r="A3" s="235"/>
      <c r="B3" s="236"/>
      <c r="C3" s="236"/>
      <c r="D3" s="236"/>
      <c r="E3" s="236"/>
      <c r="F3" s="236"/>
      <c r="G3" s="236"/>
      <c r="H3" s="236"/>
      <c r="I3" s="237"/>
      <c r="J3" s="238" t="s">
        <v>170</v>
      </c>
      <c r="K3" s="239"/>
      <c r="L3" s="240"/>
      <c r="M3" s="241" t="s">
        <v>21</v>
      </c>
      <c r="N3" s="242"/>
      <c r="O3" s="242"/>
      <c r="P3" s="242"/>
      <c r="Q3" s="243"/>
      <c r="R3" s="85"/>
    </row>
    <row r="4" spans="1:18" ht="15.75" customHeight="1" x14ac:dyDescent="0.25">
      <c r="A4" s="210"/>
      <c r="B4" s="213" t="s">
        <v>140</v>
      </c>
      <c r="C4" s="214"/>
      <c r="D4" s="214"/>
      <c r="E4" s="214"/>
      <c r="F4" s="215"/>
      <c r="G4" s="216" t="s">
        <v>141</v>
      </c>
      <c r="H4" s="217"/>
      <c r="I4" s="217"/>
      <c r="J4" s="217"/>
      <c r="K4" s="217"/>
      <c r="L4" s="217"/>
      <c r="M4" s="218"/>
      <c r="N4" s="216" t="s">
        <v>178</v>
      </c>
      <c r="O4" s="217"/>
      <c r="P4" s="225"/>
      <c r="Q4" s="210"/>
    </row>
    <row r="5" spans="1:18" ht="15.75" customHeight="1" x14ac:dyDescent="0.25">
      <c r="A5" s="211"/>
      <c r="B5" s="189" t="s">
        <v>7</v>
      </c>
      <c r="C5" s="190"/>
      <c r="D5" s="190"/>
      <c r="E5" s="229"/>
      <c r="F5" s="55" t="s">
        <v>142</v>
      </c>
      <c r="G5" s="219"/>
      <c r="H5" s="220"/>
      <c r="I5" s="220"/>
      <c r="J5" s="220"/>
      <c r="K5" s="220"/>
      <c r="L5" s="220"/>
      <c r="M5" s="221"/>
      <c r="N5" s="226"/>
      <c r="O5" s="227"/>
      <c r="P5" s="228"/>
      <c r="Q5" s="211"/>
    </row>
    <row r="6" spans="1:18" ht="15.75" customHeight="1" x14ac:dyDescent="0.25">
      <c r="A6" s="212"/>
      <c r="B6" s="56" t="s">
        <v>143</v>
      </c>
      <c r="C6" s="230" t="s">
        <v>144</v>
      </c>
      <c r="D6" s="231"/>
      <c r="E6" s="232"/>
      <c r="F6" s="57" t="s">
        <v>46</v>
      </c>
      <c r="G6" s="222"/>
      <c r="H6" s="223"/>
      <c r="I6" s="223"/>
      <c r="J6" s="223"/>
      <c r="K6" s="223"/>
      <c r="L6" s="223"/>
      <c r="M6" s="224"/>
      <c r="N6" s="58" t="s">
        <v>145</v>
      </c>
      <c r="O6" s="59" t="s">
        <v>146</v>
      </c>
      <c r="P6" s="59" t="s">
        <v>142</v>
      </c>
      <c r="Q6" s="211"/>
    </row>
    <row r="7" spans="1:18" ht="15.75" customHeight="1" x14ac:dyDescent="0.35">
      <c r="A7" s="60">
        <v>1</v>
      </c>
      <c r="B7" s="61"/>
      <c r="C7" s="195"/>
      <c r="D7" s="196"/>
      <c r="E7" s="197"/>
      <c r="F7" s="61"/>
      <c r="G7" s="63">
        <v>1</v>
      </c>
      <c r="H7" s="207" t="s">
        <v>147</v>
      </c>
      <c r="I7" s="208"/>
      <c r="J7" s="208"/>
      <c r="K7" s="208"/>
      <c r="L7" s="208"/>
      <c r="M7" s="209"/>
      <c r="N7" s="62"/>
      <c r="O7" s="136"/>
      <c r="P7" s="142"/>
      <c r="Q7" s="145">
        <v>1</v>
      </c>
    </row>
    <row r="8" spans="1:18" ht="15.75" customHeight="1" x14ac:dyDescent="0.35">
      <c r="A8" s="64">
        <v>2</v>
      </c>
      <c r="B8" s="65">
        <v>4917882</v>
      </c>
      <c r="C8" s="160">
        <v>5240196</v>
      </c>
      <c r="D8" s="161"/>
      <c r="E8" s="162"/>
      <c r="F8" s="65">
        <v>3000000</v>
      </c>
      <c r="G8" s="64">
        <v>2</v>
      </c>
      <c r="H8" s="192" t="s">
        <v>148</v>
      </c>
      <c r="I8" s="193"/>
      <c r="J8" s="193"/>
      <c r="K8" s="193"/>
      <c r="L8" s="193"/>
      <c r="M8" s="194"/>
      <c r="N8" s="66">
        <v>3000000</v>
      </c>
      <c r="O8" s="66">
        <v>3000000</v>
      </c>
      <c r="P8" s="66">
        <v>3000000</v>
      </c>
      <c r="Q8" s="130">
        <v>2</v>
      </c>
    </row>
    <row r="9" spans="1:18" ht="15.75" customHeight="1" x14ac:dyDescent="0.35">
      <c r="A9" s="64">
        <v>3</v>
      </c>
      <c r="B9" s="138" t="s">
        <v>179</v>
      </c>
      <c r="C9" s="204" t="s">
        <v>179</v>
      </c>
      <c r="D9" s="205"/>
      <c r="E9" s="206"/>
      <c r="F9" s="138" t="s">
        <v>179</v>
      </c>
      <c r="G9" s="64">
        <v>3</v>
      </c>
      <c r="H9" s="192" t="s">
        <v>149</v>
      </c>
      <c r="I9" s="193"/>
      <c r="J9" s="193"/>
      <c r="K9" s="193"/>
      <c r="L9" s="193"/>
      <c r="M9" s="194"/>
      <c r="N9" s="137" t="s">
        <v>179</v>
      </c>
      <c r="O9" s="137" t="s">
        <v>179</v>
      </c>
      <c r="P9" s="137" t="s">
        <v>179</v>
      </c>
      <c r="Q9" s="130">
        <v>3</v>
      </c>
    </row>
    <row r="10" spans="1:18" ht="15.75" customHeight="1" x14ac:dyDescent="0.35">
      <c r="A10" s="64">
        <v>4</v>
      </c>
      <c r="B10" s="138" t="s">
        <v>179</v>
      </c>
      <c r="C10" s="204" t="s">
        <v>179</v>
      </c>
      <c r="D10" s="205"/>
      <c r="E10" s="206"/>
      <c r="F10" s="138" t="s">
        <v>179</v>
      </c>
      <c r="G10" s="64">
        <v>4</v>
      </c>
      <c r="H10" s="192" t="s">
        <v>150</v>
      </c>
      <c r="I10" s="193"/>
      <c r="J10" s="193"/>
      <c r="K10" s="193"/>
      <c r="L10" s="193"/>
      <c r="M10" s="194"/>
      <c r="N10" s="137" t="s">
        <v>179</v>
      </c>
      <c r="O10" s="137" t="s">
        <v>179</v>
      </c>
      <c r="P10" s="137" t="s">
        <v>179</v>
      </c>
      <c r="Q10" s="130">
        <v>4</v>
      </c>
    </row>
    <row r="11" spans="1:18" ht="15.75" customHeight="1" x14ac:dyDescent="0.35">
      <c r="A11" s="64">
        <v>5</v>
      </c>
      <c r="B11" s="65">
        <v>226028</v>
      </c>
      <c r="C11" s="160">
        <v>241723</v>
      </c>
      <c r="D11" s="161"/>
      <c r="E11" s="162"/>
      <c r="F11" s="65">
        <v>96000</v>
      </c>
      <c r="G11" s="64">
        <v>5</v>
      </c>
      <c r="H11" s="192" t="s">
        <v>151</v>
      </c>
      <c r="I11" s="193"/>
      <c r="J11" s="193"/>
      <c r="K11" s="193"/>
      <c r="L11" s="193"/>
      <c r="M11" s="194"/>
      <c r="N11" s="66">
        <v>104000</v>
      </c>
      <c r="O11" s="66">
        <v>104000</v>
      </c>
      <c r="P11" s="66">
        <v>104000</v>
      </c>
      <c r="Q11" s="130">
        <v>5</v>
      </c>
    </row>
    <row r="12" spans="1:18" ht="15.75" customHeight="1" x14ac:dyDescent="0.35">
      <c r="A12" s="64">
        <v>6</v>
      </c>
      <c r="B12" s="65">
        <v>379776</v>
      </c>
      <c r="C12" s="160">
        <v>526284</v>
      </c>
      <c r="D12" s="161"/>
      <c r="E12" s="162"/>
      <c r="F12" s="65">
        <v>531036</v>
      </c>
      <c r="G12" s="64">
        <v>6</v>
      </c>
      <c r="H12" s="192" t="s">
        <v>152</v>
      </c>
      <c r="I12" s="193"/>
      <c r="J12" s="193"/>
      <c r="K12" s="193"/>
      <c r="L12" s="193"/>
      <c r="M12" s="194"/>
      <c r="N12" s="66">
        <v>534996</v>
      </c>
      <c r="O12" s="66">
        <v>534996</v>
      </c>
      <c r="P12" s="66">
        <v>534996</v>
      </c>
      <c r="Q12" s="130">
        <v>6</v>
      </c>
    </row>
    <row r="13" spans="1:18" ht="15.75" customHeight="1" x14ac:dyDescent="0.35">
      <c r="A13" s="64">
        <v>7</v>
      </c>
      <c r="B13" s="65">
        <v>219414</v>
      </c>
      <c r="C13" s="160">
        <v>262778</v>
      </c>
      <c r="D13" s="161"/>
      <c r="E13" s="162"/>
      <c r="F13" s="65">
        <v>153288</v>
      </c>
      <c r="G13" s="64">
        <v>7</v>
      </c>
      <c r="H13" s="192" t="s">
        <v>181</v>
      </c>
      <c r="I13" s="193"/>
      <c r="J13" s="193"/>
      <c r="K13" s="193"/>
      <c r="L13" s="193"/>
      <c r="M13" s="194"/>
      <c r="N13" s="66">
        <v>166062</v>
      </c>
      <c r="O13" s="66">
        <v>166062</v>
      </c>
      <c r="P13" s="66">
        <v>166062</v>
      </c>
      <c r="Q13" s="130">
        <v>7</v>
      </c>
    </row>
    <row r="14" spans="1:18" ht="15.75" customHeight="1" x14ac:dyDescent="0.35">
      <c r="A14" s="64">
        <v>8</v>
      </c>
      <c r="B14" s="65">
        <f>SUM(B8:B13)</f>
        <v>5743100</v>
      </c>
      <c r="C14" s="160">
        <f>SUM(C8:E13)</f>
        <v>6270981</v>
      </c>
      <c r="D14" s="161"/>
      <c r="E14" s="162"/>
      <c r="F14" s="65">
        <f>SUM(F7:F13)</f>
        <v>3780324</v>
      </c>
      <c r="G14" s="64">
        <v>8</v>
      </c>
      <c r="H14" s="192" t="s">
        <v>16</v>
      </c>
      <c r="I14" s="193"/>
      <c r="J14" s="193"/>
      <c r="K14" s="193"/>
      <c r="L14" s="193"/>
      <c r="M14" s="194"/>
      <c r="N14" s="66">
        <f>SUM(N7:N13)</f>
        <v>3805058</v>
      </c>
      <c r="O14" s="66">
        <f>SUM(O7:O13)</f>
        <v>3805058</v>
      </c>
      <c r="P14" s="66">
        <f>SUM(P7:P13)</f>
        <v>3805058</v>
      </c>
      <c r="Q14" s="130">
        <v>8</v>
      </c>
    </row>
    <row r="15" spans="1:18" ht="15.75" customHeight="1" x14ac:dyDescent="0.35">
      <c r="A15" s="64">
        <v>9</v>
      </c>
      <c r="B15" s="61"/>
      <c r="C15" s="195"/>
      <c r="D15" s="196"/>
      <c r="E15" s="197"/>
      <c r="F15" s="138" t="s">
        <v>179</v>
      </c>
      <c r="G15" s="64">
        <v>9</v>
      </c>
      <c r="H15" s="192" t="s">
        <v>153</v>
      </c>
      <c r="I15" s="193"/>
      <c r="J15" s="193"/>
      <c r="K15" s="193"/>
      <c r="L15" s="193"/>
      <c r="M15" s="194"/>
      <c r="N15" s="62"/>
      <c r="O15" s="62"/>
      <c r="P15" s="62"/>
      <c r="Q15" s="130">
        <v>9</v>
      </c>
    </row>
    <row r="16" spans="1:18" ht="15.75" customHeight="1" thickBot="1" x14ac:dyDescent="0.4">
      <c r="A16" s="67">
        <v>10</v>
      </c>
      <c r="B16" s="140" t="s">
        <v>179</v>
      </c>
      <c r="C16" s="198" t="s">
        <v>179</v>
      </c>
      <c r="D16" s="199"/>
      <c r="E16" s="200"/>
      <c r="F16" s="69"/>
      <c r="G16" s="67">
        <v>10</v>
      </c>
      <c r="H16" s="201" t="s">
        <v>17</v>
      </c>
      <c r="I16" s="202"/>
      <c r="J16" s="202"/>
      <c r="K16" s="202"/>
      <c r="L16" s="202"/>
      <c r="M16" s="203"/>
      <c r="N16" s="139" t="s">
        <v>179</v>
      </c>
      <c r="O16" s="139" t="s">
        <v>179</v>
      </c>
      <c r="P16" s="139" t="s">
        <v>179</v>
      </c>
      <c r="Q16" s="131">
        <v>10</v>
      </c>
    </row>
    <row r="17" spans="1:18" ht="15.75" customHeight="1" thickBot="1" x14ac:dyDescent="0.3">
      <c r="A17" s="70">
        <v>11</v>
      </c>
      <c r="B17" s="71">
        <f>B14</f>
        <v>5743100</v>
      </c>
      <c r="C17" s="177">
        <f>C14</f>
        <v>6270981</v>
      </c>
      <c r="D17" s="178"/>
      <c r="E17" s="179"/>
      <c r="F17" s="71">
        <f>F14</f>
        <v>3780324</v>
      </c>
      <c r="G17" s="73">
        <v>11</v>
      </c>
      <c r="H17" s="153" t="s">
        <v>154</v>
      </c>
      <c r="I17" s="154"/>
      <c r="J17" s="154"/>
      <c r="K17" s="154"/>
      <c r="L17" s="154"/>
      <c r="M17" s="155"/>
      <c r="N17" s="72">
        <f>N14</f>
        <v>3805058</v>
      </c>
      <c r="O17" s="72">
        <f>O14</f>
        <v>3805058</v>
      </c>
      <c r="P17" s="72">
        <f>P14</f>
        <v>3805058</v>
      </c>
      <c r="Q17" s="132">
        <v>11</v>
      </c>
    </row>
    <row r="18" spans="1:18" ht="15.75" customHeight="1" x14ac:dyDescent="0.35">
      <c r="A18" s="63">
        <v>12</v>
      </c>
      <c r="B18" s="74"/>
      <c r="C18" s="180"/>
      <c r="D18" s="181"/>
      <c r="E18" s="182"/>
      <c r="F18" s="74"/>
      <c r="G18" s="63">
        <v>12</v>
      </c>
      <c r="H18" s="183" t="s">
        <v>155</v>
      </c>
      <c r="I18" s="184"/>
      <c r="J18" s="184"/>
      <c r="K18" s="184"/>
      <c r="L18" s="184"/>
      <c r="M18" s="185"/>
      <c r="N18" s="75"/>
      <c r="O18" s="75"/>
      <c r="P18" s="143"/>
      <c r="Q18" s="133">
        <v>12</v>
      </c>
    </row>
    <row r="19" spans="1:18" ht="31.5" customHeight="1" x14ac:dyDescent="0.25">
      <c r="A19" s="76">
        <v>13</v>
      </c>
      <c r="B19" s="77"/>
      <c r="C19" s="186"/>
      <c r="D19" s="187"/>
      <c r="E19" s="188"/>
      <c r="F19" s="77"/>
      <c r="G19" s="76">
        <v>13</v>
      </c>
      <c r="H19" s="189" t="s">
        <v>156</v>
      </c>
      <c r="I19" s="190"/>
      <c r="J19" s="191"/>
      <c r="K19" s="79" t="s">
        <v>157</v>
      </c>
      <c r="L19" s="189" t="s">
        <v>158</v>
      </c>
      <c r="M19" s="191"/>
      <c r="N19" s="78"/>
      <c r="O19" s="78"/>
      <c r="P19" s="144"/>
      <c r="Q19" s="134">
        <v>13</v>
      </c>
    </row>
    <row r="20" spans="1:18" ht="15.75" customHeight="1" x14ac:dyDescent="0.35">
      <c r="A20" s="64">
        <v>14</v>
      </c>
      <c r="B20" s="65">
        <v>0</v>
      </c>
      <c r="C20" s="160">
        <v>290254</v>
      </c>
      <c r="D20" s="161"/>
      <c r="E20" s="162"/>
      <c r="F20" s="65">
        <v>55000</v>
      </c>
      <c r="G20" s="64">
        <v>14</v>
      </c>
      <c r="H20" s="172" t="s">
        <v>171</v>
      </c>
      <c r="I20" s="173"/>
      <c r="J20" s="174"/>
      <c r="K20" s="80">
        <v>5991</v>
      </c>
      <c r="L20" s="175" t="s">
        <v>172</v>
      </c>
      <c r="M20" s="176"/>
      <c r="N20" s="66">
        <v>0</v>
      </c>
      <c r="O20" s="66">
        <v>0</v>
      </c>
      <c r="P20" s="66">
        <v>0</v>
      </c>
      <c r="Q20" s="130">
        <v>14</v>
      </c>
    </row>
    <row r="21" spans="1:18" ht="15.75" customHeight="1" x14ac:dyDescent="0.35">
      <c r="A21" s="64">
        <v>15</v>
      </c>
      <c r="B21" s="65">
        <v>0</v>
      </c>
      <c r="C21" s="160">
        <v>0</v>
      </c>
      <c r="D21" s="161"/>
      <c r="E21" s="162"/>
      <c r="F21" s="65">
        <v>0</v>
      </c>
      <c r="G21" s="64">
        <v>15</v>
      </c>
      <c r="H21" s="172" t="s">
        <v>171</v>
      </c>
      <c r="I21" s="173"/>
      <c r="J21" s="174"/>
      <c r="K21" s="80">
        <v>5992</v>
      </c>
      <c r="L21" s="175" t="s">
        <v>163</v>
      </c>
      <c r="M21" s="176"/>
      <c r="N21" s="66">
        <v>25000</v>
      </c>
      <c r="O21" s="66">
        <v>25000</v>
      </c>
      <c r="P21" s="66">
        <v>25000</v>
      </c>
      <c r="Q21" s="130">
        <v>15</v>
      </c>
    </row>
    <row r="22" spans="1:18" ht="15.75" customHeight="1" x14ac:dyDescent="0.35">
      <c r="A22" s="64">
        <v>16</v>
      </c>
      <c r="B22" s="65">
        <v>177104</v>
      </c>
      <c r="C22" s="160">
        <v>116033</v>
      </c>
      <c r="D22" s="161"/>
      <c r="E22" s="162"/>
      <c r="F22" s="65">
        <v>300000</v>
      </c>
      <c r="G22" s="64">
        <v>16</v>
      </c>
      <c r="H22" s="172" t="s">
        <v>171</v>
      </c>
      <c r="I22" s="173"/>
      <c r="J22" s="174"/>
      <c r="K22" s="80">
        <v>5993</v>
      </c>
      <c r="L22" s="175" t="s">
        <v>173</v>
      </c>
      <c r="M22" s="176"/>
      <c r="N22" s="66">
        <v>100000</v>
      </c>
      <c r="O22" s="66">
        <v>100000</v>
      </c>
      <c r="P22" s="66">
        <v>100000</v>
      </c>
      <c r="Q22" s="130">
        <v>16</v>
      </c>
    </row>
    <row r="23" spans="1:18" ht="15.75" customHeight="1" x14ac:dyDescent="0.35">
      <c r="A23" s="64">
        <v>17</v>
      </c>
      <c r="B23" s="65">
        <v>191149</v>
      </c>
      <c r="C23" s="160">
        <v>302184</v>
      </c>
      <c r="D23" s="161"/>
      <c r="E23" s="162"/>
      <c r="F23" s="65">
        <v>1645000</v>
      </c>
      <c r="G23" s="64">
        <v>17</v>
      </c>
      <c r="H23" s="172" t="s">
        <v>171</v>
      </c>
      <c r="I23" s="173"/>
      <c r="J23" s="174"/>
      <c r="K23" s="80">
        <v>5995</v>
      </c>
      <c r="L23" s="175" t="s">
        <v>174</v>
      </c>
      <c r="M23" s="176"/>
      <c r="N23" s="66">
        <v>320000</v>
      </c>
      <c r="O23" s="66">
        <v>320000</v>
      </c>
      <c r="P23" s="66">
        <v>320000</v>
      </c>
      <c r="Q23" s="130">
        <v>17</v>
      </c>
    </row>
    <row r="24" spans="1:18" ht="15.75" customHeight="1" x14ac:dyDescent="0.35">
      <c r="A24" s="64">
        <v>18</v>
      </c>
      <c r="B24" s="65">
        <f>B17-B23-B22</f>
        <v>5374847</v>
      </c>
      <c r="C24" s="160">
        <f>C17-C20-C21-C22-C23</f>
        <v>5562510</v>
      </c>
      <c r="D24" s="161"/>
      <c r="E24" s="162"/>
      <c r="F24" s="61"/>
      <c r="G24" s="64">
        <v>18</v>
      </c>
      <c r="H24" s="163" t="s">
        <v>164</v>
      </c>
      <c r="I24" s="164"/>
      <c r="J24" s="164"/>
      <c r="K24" s="164"/>
      <c r="L24" s="164"/>
      <c r="M24" s="165"/>
      <c r="N24" s="66">
        <f>N17-N20-N21-N22-N23</f>
        <v>3360058</v>
      </c>
      <c r="O24" s="66">
        <f>O17-O20-O21-O22-O23</f>
        <v>3360058</v>
      </c>
      <c r="P24" s="66">
        <f>P17-P20-P21-P22-P23</f>
        <v>3360058</v>
      </c>
      <c r="Q24" s="130">
        <v>18</v>
      </c>
    </row>
    <row r="25" spans="1:18" ht="15.75" customHeight="1" thickBot="1" x14ac:dyDescent="0.4">
      <c r="A25" s="67">
        <v>19</v>
      </c>
      <c r="B25" s="69"/>
      <c r="C25" s="166"/>
      <c r="D25" s="167"/>
      <c r="E25" s="168"/>
      <c r="F25" s="68">
        <v>1780324</v>
      </c>
      <c r="G25" s="67">
        <v>19</v>
      </c>
      <c r="H25" s="169" t="s">
        <v>165</v>
      </c>
      <c r="I25" s="170"/>
      <c r="J25" s="170"/>
      <c r="K25" s="170"/>
      <c r="L25" s="170"/>
      <c r="M25" s="171"/>
      <c r="N25" s="81"/>
      <c r="O25" s="81"/>
      <c r="P25" s="81"/>
      <c r="Q25" s="146">
        <v>19</v>
      </c>
    </row>
    <row r="26" spans="1:18" ht="15.75" customHeight="1" thickBot="1" x14ac:dyDescent="0.4">
      <c r="A26" s="70">
        <v>20</v>
      </c>
      <c r="B26" s="82">
        <f>SUM(B20:B25)</f>
        <v>5743100</v>
      </c>
      <c r="C26" s="150">
        <f>SUM(C20:C25)</f>
        <v>6270981</v>
      </c>
      <c r="D26" s="151"/>
      <c r="E26" s="152"/>
      <c r="F26" s="82">
        <f>SUM(F20:F25)</f>
        <v>3780324</v>
      </c>
      <c r="G26" s="73">
        <v>20</v>
      </c>
      <c r="H26" s="153" t="s">
        <v>166</v>
      </c>
      <c r="I26" s="154"/>
      <c r="J26" s="154"/>
      <c r="K26" s="154"/>
      <c r="L26" s="154"/>
      <c r="M26" s="155"/>
      <c r="N26" s="83">
        <f>N17</f>
        <v>3805058</v>
      </c>
      <c r="O26" s="83">
        <f>O17</f>
        <v>3805058</v>
      </c>
      <c r="P26" s="83">
        <f>P17</f>
        <v>3805058</v>
      </c>
      <c r="Q26" s="147">
        <v>20</v>
      </c>
    </row>
    <row r="27" spans="1:18" ht="12.75" customHeight="1" x14ac:dyDescent="0.25">
      <c r="A27" s="156" t="s">
        <v>167</v>
      </c>
      <c r="B27" s="156"/>
      <c r="C27" s="156"/>
      <c r="D27" s="156"/>
      <c r="E27" s="158" t="s">
        <v>168</v>
      </c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9"/>
      <c r="R27" s="85"/>
    </row>
    <row r="28" spans="1:18" x14ac:dyDescent="0.25">
      <c r="A28" s="157"/>
      <c r="B28" s="157"/>
      <c r="C28" s="157"/>
      <c r="D28" s="157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87"/>
    </row>
    <row r="29" spans="1:18" ht="12.75" customHeight="1" x14ac:dyDescent="0.25">
      <c r="A29" s="157" t="s">
        <v>169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85"/>
    </row>
    <row r="30" spans="1:18" x14ac:dyDescent="0.25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8" x14ac:dyDescent="0.25"/>
    <row r="32" spans="1:1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</sheetData>
  <mergeCells count="61">
    <mergeCell ref="A2:H2"/>
    <mergeCell ref="I2:L2"/>
    <mergeCell ref="A3:I3"/>
    <mergeCell ref="J3:L3"/>
    <mergeCell ref="M3:Q3"/>
    <mergeCell ref="M2:Q2"/>
    <mergeCell ref="A4:A6"/>
    <mergeCell ref="B4:F4"/>
    <mergeCell ref="G4:M6"/>
    <mergeCell ref="N4:P5"/>
    <mergeCell ref="Q4:Q6"/>
    <mergeCell ref="B5:E5"/>
    <mergeCell ref="C6:E6"/>
    <mergeCell ref="C7:E7"/>
    <mergeCell ref="H7:M7"/>
    <mergeCell ref="C8:E8"/>
    <mergeCell ref="H8:M8"/>
    <mergeCell ref="C9:E9"/>
    <mergeCell ref="H9:M9"/>
    <mergeCell ref="C13:E13"/>
    <mergeCell ref="H13:M13"/>
    <mergeCell ref="C10:E10"/>
    <mergeCell ref="H10:M10"/>
    <mergeCell ref="C11:E11"/>
    <mergeCell ref="H11:M11"/>
    <mergeCell ref="C12:E12"/>
    <mergeCell ref="H12:M12"/>
    <mergeCell ref="C14:E14"/>
    <mergeCell ref="H14:M14"/>
    <mergeCell ref="C15:E15"/>
    <mergeCell ref="H15:M15"/>
    <mergeCell ref="C16:E16"/>
    <mergeCell ref="H16:M16"/>
    <mergeCell ref="C17:E17"/>
    <mergeCell ref="H17:M17"/>
    <mergeCell ref="C18:E18"/>
    <mergeCell ref="H18:M18"/>
    <mergeCell ref="C19:E19"/>
    <mergeCell ref="H19:J19"/>
    <mergeCell ref="L19:M19"/>
    <mergeCell ref="C20:E20"/>
    <mergeCell ref="H20:J20"/>
    <mergeCell ref="L20:M20"/>
    <mergeCell ref="C21:E21"/>
    <mergeCell ref="H21:J21"/>
    <mergeCell ref="L21:M21"/>
    <mergeCell ref="C24:E24"/>
    <mergeCell ref="H24:M24"/>
    <mergeCell ref="C25:E25"/>
    <mergeCell ref="H25:M25"/>
    <mergeCell ref="C22:E22"/>
    <mergeCell ref="H22:J22"/>
    <mergeCell ref="L22:M22"/>
    <mergeCell ref="C23:E23"/>
    <mergeCell ref="H23:J23"/>
    <mergeCell ref="L23:M23"/>
    <mergeCell ref="C26:E26"/>
    <mergeCell ref="H26:M26"/>
    <mergeCell ref="A27:D28"/>
    <mergeCell ref="E27:Q28"/>
    <mergeCell ref="A29:Q30"/>
  </mergeCells>
  <pageMargins left="0.25" right="0.2" top="0" bottom="0" header="0.05" footer="0.05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</vt:lpstr>
      <vt:lpstr>05</vt:lpstr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s</dc:creator>
  <cp:lastModifiedBy>k s</cp:lastModifiedBy>
  <cp:lastPrinted>2026-06-18T16:54:33Z</cp:lastPrinted>
  <dcterms:created xsi:type="dcterms:W3CDTF">2026-03-24T20:08:02Z</dcterms:created>
  <dcterms:modified xsi:type="dcterms:W3CDTF">2026-06-18T16:55:24Z</dcterms:modified>
</cp:coreProperties>
</file>